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ypr0000\OneDrive - Bancoldex\Estadísticas contact center y campos BDD\Estadisticas y Campos Anexo 6\"/>
    </mc:Choice>
  </mc:AlternateContent>
  <xr:revisionPtr revIDLastSave="0" documentId="13_ncr:1_{C43BC66F-FEF2-435C-832A-F3F6638EA5C8}" xr6:coauthVersionLast="45" xr6:coauthVersionMax="45" xr10:uidLastSave="{00000000-0000-0000-0000-000000000000}"/>
  <bookViews>
    <workbookView xWindow="-120" yWindow="-120" windowWidth="20700" windowHeight="11160" tabRatio="980" xr2:uid="{00000000-000D-0000-FFFF-FFFF00000000}"/>
  </bookViews>
  <sheets>
    <sheet name="Campos de la BDD" sheetId="34" r:id="rId1"/>
    <sheet name="Gestión Inbound 2017 - 2020" sheetId="31" r:id="rId2"/>
    <sheet name="Gestión Outbound 2017 " sheetId="32" r:id="rId3"/>
    <sheet name="Otras_Gestiones 2017 2020" sheetId="33" r:id="rId4"/>
    <sheet name="Tipificación entrada" sheetId="21" r:id="rId5"/>
    <sheet name="Oferta de crédito" sheetId="30" r:id="rId6"/>
    <sheet name="Actualización de datos" sheetId="24" r:id="rId7"/>
    <sheet name="Invitación de eventos" sheetId="25" r:id="rId8"/>
    <sheet name="Listas de correo" sheetId="26" r:id="rId9"/>
    <sheet name="Chat" sheetId="27" r:id="rId10"/>
    <sheet name="Videollamada" sheetId="28" r:id="rId11"/>
    <sheet name="Lineas virtuales" sheetId="29" r:id="rId12"/>
  </sheets>
  <externalReferences>
    <externalReference r:id="rId13"/>
  </externalReferences>
  <definedNames>
    <definedName name="_xlnm._FilterDatabase" localSheetId="2" hidden="1">'Gestión Outbound 2017 '!$B$40:$P$47</definedName>
    <definedName name="_xlnm._FilterDatabase" localSheetId="3" hidden="1">'Otras_Gestiones 2017 2020'!#REF!</definedName>
    <definedName name="Z_0612484F_F2A9_4612_8895_F952A4AA6386_.wvu.FilterData" localSheetId="1" hidden="1">'Gestión Inbound 2017 - 2020'!#REF!</definedName>
    <definedName name="Z_0612484F_F2A9_4612_8895_F952A4AA6386_.wvu.FilterData" localSheetId="2" hidden="1">'Gestión Outbound 2017 '!$B$40:$P$47</definedName>
    <definedName name="Z_0612484F_F2A9_4612_8895_F952A4AA6386_.wvu.FilterData" localSheetId="3" hidden="1">'Otras_Gestiones 2017 2020'!#REF!</definedName>
    <definedName name="Z_078BD2AC_0478_46E9_9459_48447BDA6DB3_.wvu.FilterData" localSheetId="1" hidden="1">'Gestión Inbound 2017 - 2020'!#REF!</definedName>
    <definedName name="Z_0BF08258_25C5_4A9A_AC34_AA9F2E80A21F_.wvu.FilterData" localSheetId="2" hidden="1">'Gestión Outbound 2017 '!$B$40:$P$47</definedName>
    <definedName name="Z_0D2B1BED_F047_4B2A_9528_5C48334A085D_.wvu.FilterData" localSheetId="1" hidden="1">'Gestión Inbound 2017 - 2020'!#REF!</definedName>
    <definedName name="Z_0DF0DAA3_C906_466C_A54E_D0F31A1EF372_.wvu.FilterData" localSheetId="1" hidden="1">'Gestión Inbound 2017 - 2020'!#REF!</definedName>
    <definedName name="Z_0DF0DAA3_C906_466C_A54E_D0F31A1EF372_.wvu.FilterData" localSheetId="2" hidden="1">'Gestión Outbound 2017 '!$B$40:$P$47</definedName>
    <definedName name="Z_0DF0DAA3_C906_466C_A54E_D0F31A1EF372_.wvu.FilterData" localSheetId="3" hidden="1">'Otras_Gestiones 2017 2020'!#REF!</definedName>
    <definedName name="Z_1401DDF7_6CC5_4519_A4CA_A2F336BE0767_.wvu.FilterData" localSheetId="2" hidden="1">'Gestión Outbound 2017 '!$B$40:$P$47</definedName>
    <definedName name="Z_1401DDF7_6CC5_4519_A4CA_A2F336BE0767_.wvu.FilterData" localSheetId="3" hidden="1">'Otras_Gestiones 2017 2020'!#REF!</definedName>
    <definedName name="Z_14BECF49_5F25_4179_8A68_C29E0D89D339_.wvu.FilterData" localSheetId="1" hidden="1">'Gestión Inbound 2017 - 2020'!#REF!</definedName>
    <definedName name="Z_14BECF49_5F25_4179_8A68_C29E0D89D339_.wvu.FilterData" localSheetId="2" hidden="1">'Gestión Outbound 2017 '!$B$40:$P$47</definedName>
    <definedName name="Z_17B216BE_5FB2_4A4E_9F76_A4BCA06C7527_.wvu.FilterData" localSheetId="1" hidden="1">'Gestión Inbound 2017 - 2020'!#REF!</definedName>
    <definedName name="Z_1A7CE0F4_4D00_4231_A703_15833F3BDB15_.wvu.FilterData" localSheetId="1" hidden="1">'Gestión Inbound 2017 - 2020'!#REF!</definedName>
    <definedName name="Z_1C7AE51E_13CB_4BC3_B14C_41AAFF946777_.wvu.FilterData" localSheetId="3" hidden="1">'Otras_Gestiones 2017 2020'!#REF!</definedName>
    <definedName name="Z_24CEE4D3_16C8_4354_8193_925B7C5B1C7B_.wvu.FilterData" localSheetId="1" hidden="1">'Gestión Inbound 2017 - 2020'!#REF!</definedName>
    <definedName name="Z_2F945D9F_FCB4_489A_8C5F_2147CD1C2F23_.wvu.FilterData" localSheetId="1" hidden="1">'Gestión Inbound 2017 - 2020'!#REF!</definedName>
    <definedName name="Z_2F945D9F_FCB4_489A_8C5F_2147CD1C2F23_.wvu.FilterData" localSheetId="2" hidden="1">'Gestión Outbound 2017 '!$B$40:$P$47</definedName>
    <definedName name="Z_2F945D9F_FCB4_489A_8C5F_2147CD1C2F23_.wvu.FilterData" localSheetId="3" hidden="1">'Otras_Gestiones 2017 2020'!#REF!</definedName>
    <definedName name="Z_31246827_98DC_4D42_9ED5_8B5E38D50C1E_.wvu.FilterData" localSheetId="3" hidden="1">'Otras_Gestiones 2017 2020'!#REF!</definedName>
    <definedName name="Z_32E83A92_339F_4A59_8D19_490C218B1A21_.wvu.FilterData" localSheetId="1" hidden="1">'Gestión Inbound 2017 - 2020'!#REF!</definedName>
    <definedName name="Z_34645F13_1E00_41E8_82D4_E1EFB3A92512_.wvu.FilterData" localSheetId="2" hidden="1">'Gestión Outbound 2017 '!$B$40:$P$47</definedName>
    <definedName name="Z_3FF20BEF_27C7_4997_8C95_D9C32B869D15_.wvu.FilterData" localSheetId="1" hidden="1">'Gestión Inbound 2017 - 2020'!#REF!</definedName>
    <definedName name="Z_3FF20BEF_27C7_4997_8C95_D9C32B869D15_.wvu.FilterData" localSheetId="2" hidden="1">'Gestión Outbound 2017 '!$B$40:$P$47</definedName>
    <definedName name="Z_4262B910_A665_4C4A_9222_5FD21DAC3049_.wvu.FilterData" localSheetId="1" hidden="1">'Gestión Inbound 2017 - 2020'!#REF!</definedName>
    <definedName name="Z_4262B910_A665_4C4A_9222_5FD21DAC3049_.wvu.FilterData" localSheetId="2" hidden="1">'Gestión Outbound 2017 '!$B$40:$P$47</definedName>
    <definedName name="Z_4262B910_A665_4C4A_9222_5FD21DAC3049_.wvu.FilterData" localSheetId="3" hidden="1">'Otras_Gestiones 2017 2020'!#REF!</definedName>
    <definedName name="Z_454ED1C5_A69F_46A2_9462_74D1F140337B_.wvu.FilterData" localSheetId="3" hidden="1">'Otras_Gestiones 2017 2020'!#REF!</definedName>
    <definedName name="Z_45FD5194_360B_4F36_996A_4D28BE8E41BF_.wvu.FilterData" localSheetId="1" hidden="1">'Gestión Inbound 2017 - 2020'!#REF!</definedName>
    <definedName name="Z_45FD5194_360B_4F36_996A_4D28BE8E41BF_.wvu.FilterData" localSheetId="2" hidden="1">'Gestión Outbound 2017 '!$B$40:$P$47</definedName>
    <definedName name="Z_45FD5194_360B_4F36_996A_4D28BE8E41BF_.wvu.FilterData" localSheetId="3" hidden="1">'Otras_Gestiones 2017 2020'!#REF!</definedName>
    <definedName name="Z_48AB4DDE_A5B4_4E2D_925F_8DCA0F62326B_.wvu.FilterData" localSheetId="3" hidden="1">'Otras_Gestiones 2017 2020'!#REF!</definedName>
    <definedName name="Z_48DC782D_3379_4D76_A19D_34A97A2A8CBC_.wvu.FilterData" localSheetId="3" hidden="1">'Otras_Gestiones 2017 2020'!#REF!</definedName>
    <definedName name="Z_4CF19DBE_2CF5_47F6_B317_D9FA52A2AF17_.wvu.FilterData" localSheetId="3" hidden="1">'Otras_Gestiones 2017 2020'!#REF!</definedName>
    <definedName name="Z_4DEAB77C_3483_4C48_8866_815BC280B0A0_.wvu.FilterData" localSheetId="3" hidden="1">'Otras_Gestiones 2017 2020'!#REF!</definedName>
    <definedName name="Z_50D29B80_ED7A_4BC5_9611_8E169825E279_.wvu.FilterData" localSheetId="1" hidden="1">'Gestión Inbound 2017 - 2020'!#REF!</definedName>
    <definedName name="Z_50D29B80_ED7A_4BC5_9611_8E169825E279_.wvu.FilterData" localSheetId="3" hidden="1">'Otras_Gestiones 2017 2020'!#REF!</definedName>
    <definedName name="Z_51994A78_564A_4C4B_995F_0FB571AC3EB5_.wvu.FilterData" localSheetId="2" hidden="1">'Gestión Outbound 2017 '!$B$40:$P$47</definedName>
    <definedName name="Z_54B281DD_68F4_417B_8E74_EE6726D9CCF6_.wvu.FilterData" localSheetId="1" hidden="1">'Gestión Inbound 2017 - 2020'!#REF!</definedName>
    <definedName name="Z_59CB1CDF_7284_40C5_86EF_5F70381DA0E1_.wvu.FilterData" localSheetId="1" hidden="1">'Gestión Inbound 2017 - 2020'!#REF!</definedName>
    <definedName name="Z_59FDC4C1_AA4E_44B4_84FE_9FD122885987_.wvu.FilterData" localSheetId="3" hidden="1">'Otras_Gestiones 2017 2020'!#REF!</definedName>
    <definedName name="Z_5E6405EC_833C_4921_8525_FC93982F4C12_.wvu.FilterData" localSheetId="1" hidden="1">'Gestión Inbound 2017 - 2020'!#REF!</definedName>
    <definedName name="Z_5E6405EC_833C_4921_8525_FC93982F4C12_.wvu.FilterData" localSheetId="3" hidden="1">'Otras_Gestiones 2017 2020'!#REF!</definedName>
    <definedName name="Z_63C88879_2B0B_4218_83A8_CE47DDFB32AF_.wvu.FilterData" localSheetId="3" hidden="1">'Otras_Gestiones 2017 2020'!#REF!</definedName>
    <definedName name="Z_642FC619_82D1_4D99_AE87_5A95C7A5C468_.wvu.FilterData" localSheetId="1" hidden="1">'Gestión Inbound 2017 - 2020'!#REF!</definedName>
    <definedName name="Z_642FC619_82D1_4D99_AE87_5A95C7A5C468_.wvu.FilterData" localSheetId="2" hidden="1">'Gestión Outbound 2017 '!$B$40:$P$47</definedName>
    <definedName name="Z_64E3EDBD_F4D0_490E_801A_81AF3A15EF4A_.wvu.FilterData" localSheetId="1" hidden="1">'Gestión Inbound 2017 - 2020'!#REF!</definedName>
    <definedName name="Z_64E3EDBD_F4D0_490E_801A_81AF3A15EF4A_.wvu.FilterData" localSheetId="2" hidden="1">'Gestión Outbound 2017 '!$B$40:$P$47</definedName>
    <definedName name="Z_64E3EDBD_F4D0_490E_801A_81AF3A15EF4A_.wvu.FilterData" localSheetId="3" hidden="1">'Otras_Gestiones 2017 2020'!#REF!</definedName>
    <definedName name="Z_6AD44613_0906_4182_8CBA_5F228F4AB50A_.wvu.FilterData" localSheetId="1" hidden="1">'Gestión Inbound 2017 - 2020'!#REF!</definedName>
    <definedName name="Z_6AD44613_0906_4182_8CBA_5F228F4AB50A_.wvu.FilterData" localSheetId="2" hidden="1">'Gestión Outbound 2017 '!$B$40:$P$47</definedName>
    <definedName name="Z_6AD44613_0906_4182_8CBA_5F228F4AB50A_.wvu.FilterData" localSheetId="3" hidden="1">'Otras_Gestiones 2017 2020'!#REF!</definedName>
    <definedName name="Z_6C1FB940_E089_4B4D_9EB6_38B3EE53DF9A_.wvu.FilterData" localSheetId="2" hidden="1">'Gestión Outbound 2017 '!$B$40:$P$47</definedName>
    <definedName name="Z_6E75F9C9_E61B_449F_AFBE_31D89865E308_.wvu.FilterData" localSheetId="3" hidden="1">'Otras_Gestiones 2017 2020'!#REF!</definedName>
    <definedName name="Z_70AFD5C4_B044_427D_8909_60F9C447C81E_.wvu.FilterData" localSheetId="2" hidden="1">'Gestión Outbound 2017 '!$B$40:$P$47</definedName>
    <definedName name="Z_77575736_9DEF_40D9_911B_778501537B4B_.wvu.FilterData" localSheetId="2" hidden="1">'Gestión Outbound 2017 '!$B$40:$P$47</definedName>
    <definedName name="Z_7A3D0A85_18E9_487B_9616_D175E6EF25F5_.wvu.FilterData" localSheetId="2" hidden="1">'Gestión Outbound 2017 '!$B$40:$P$47</definedName>
    <definedName name="Z_8017CF7A_CC2A_48B2_8B51_1AA2FB95ED7F_.wvu.FilterData" localSheetId="1" hidden="1">'Gestión Inbound 2017 - 2020'!#REF!</definedName>
    <definedName name="Z_85FA1010_CEFE_47CB_933E_A197137F7C17_.wvu.FilterData" localSheetId="3" hidden="1">'Otras_Gestiones 2017 2020'!#REF!</definedName>
    <definedName name="Z_88E0DBAF_B3F0_4B7F_B5A6_A1CFAD3888D7_.wvu.FilterData" localSheetId="1" hidden="1">'Gestión Inbound 2017 - 2020'!#REF!</definedName>
    <definedName name="Z_88E0DBAF_B3F0_4B7F_B5A6_A1CFAD3888D7_.wvu.FilterData" localSheetId="3" hidden="1">'Otras_Gestiones 2017 2020'!#REF!</definedName>
    <definedName name="Z_8930D950_E792_4F59_9478_A7F80929CE77_.wvu.FilterData" localSheetId="3" hidden="1">'Otras_Gestiones 2017 2020'!#REF!</definedName>
    <definedName name="Z_8AFBA36B_F66B_4F6C_9BE9_7D563D58036D_.wvu.FilterData" localSheetId="1" hidden="1">'Gestión Inbound 2017 - 2020'!#REF!</definedName>
    <definedName name="Z_8AFBA36B_F66B_4F6C_9BE9_7D563D58036D_.wvu.FilterData" localSheetId="2" hidden="1">'Gestión Outbound 2017 '!$B$40:$P$47</definedName>
    <definedName name="Z_8AFBA36B_F66B_4F6C_9BE9_7D563D58036D_.wvu.FilterData" localSheetId="3" hidden="1">'Otras_Gestiones 2017 2020'!#REF!</definedName>
    <definedName name="Z_8D14DF00_6096_48C5_890C_2F93A3784894_.wvu.FilterData" localSheetId="2" hidden="1">'Gestión Outbound 2017 '!$B$40:$P$47</definedName>
    <definedName name="Z_8D14DF00_6096_48C5_890C_2F93A3784894_.wvu.FilterData" localSheetId="3" hidden="1">'Otras_Gestiones 2017 2020'!#REF!</definedName>
    <definedName name="Z_90BB0C12_1D45_40FC_BCBC_1EA621973CAC_.wvu.FilterData" localSheetId="1" hidden="1">'Gestión Inbound 2017 - 2020'!#REF!</definedName>
    <definedName name="Z_92FDA535_6BE1_4BD0_9206_88ACA8CE0837_.wvu.FilterData" localSheetId="1" hidden="1">'Gestión Inbound 2017 - 2020'!#REF!</definedName>
    <definedName name="Z_93272913_C463_4EB4_8952_753F72B720D0_.wvu.FilterData" localSheetId="2" hidden="1">'Gestión Outbound 2017 '!$B$40:$P$47</definedName>
    <definedName name="Z_948B4015_0EB2_46AC_ADC7_B125FF75371F_.wvu.FilterData" localSheetId="2" hidden="1">'Gestión Outbound 2017 '!$B$40:$P$47</definedName>
    <definedName name="Z_A0D71ACD_9FEA_434F_A2FF_AC95C39215F0_.wvu.FilterData" localSheetId="3" hidden="1">'Otras_Gestiones 2017 2020'!#REF!</definedName>
    <definedName name="Z_A2682461_014F_48C2_B846_C859EF167A7D_.wvu.FilterData" localSheetId="3" hidden="1">'Otras_Gestiones 2017 2020'!#REF!</definedName>
    <definedName name="Z_A93331E8_6AFB_4A6F_ADEB_6D5B3E25CD01_.wvu.Rows" localSheetId="1" hidden="1">'Gestión Inbound 2017 - 2020'!#REF!,'Gestión Inbound 2017 - 2020'!#REF!,'Gestión Inbound 2017 - 2020'!#REF!</definedName>
    <definedName name="Z_AAA1E150_C6C9_441D_A84C_1D59C2B5304B_.wvu.FilterData" localSheetId="1" hidden="1">'Gestión Inbound 2017 - 2020'!#REF!</definedName>
    <definedName name="Z_AAA1E150_C6C9_441D_A84C_1D59C2B5304B_.wvu.FilterData" localSheetId="2" hidden="1">'Gestión Outbound 2017 '!$B$40:$P$47</definedName>
    <definedName name="Z_AAA1E150_C6C9_441D_A84C_1D59C2B5304B_.wvu.FilterData" localSheetId="3" hidden="1">'Otras_Gestiones 2017 2020'!#REF!</definedName>
    <definedName name="Z_AC9A7068_4A8D_4BEB_A303_57A0B38D73A3_.wvu.FilterData" localSheetId="1" hidden="1">'Gestión Inbound 2017 - 2020'!#REF!</definedName>
    <definedName name="Z_AC9A7068_4A8D_4BEB_A303_57A0B38D73A3_.wvu.FilterData" localSheetId="2" hidden="1">'Gestión Outbound 2017 '!$B$40:$P$47</definedName>
    <definedName name="Z_AC9A7068_4A8D_4BEB_A303_57A0B38D73A3_.wvu.FilterData" localSheetId="3" hidden="1">'Otras_Gestiones 2017 2020'!#REF!</definedName>
    <definedName name="Z_B0325761_06D4_4F10_AD28_282225D2DEC6_.wvu.FilterData" localSheetId="2" hidden="1">'Gestión Outbound 2017 '!$B$40:$P$47</definedName>
    <definedName name="Z_B2B41594_48F2_41B7_9207_19C7974A6366_.wvu.FilterData" localSheetId="1" hidden="1">'Gestión Inbound 2017 - 2020'!#REF!</definedName>
    <definedName name="Z_B2B41594_48F2_41B7_9207_19C7974A6366_.wvu.FilterData" localSheetId="2" hidden="1">'Gestión Outbound 2017 '!$B$40:$P$47</definedName>
    <definedName name="Z_B2B41594_48F2_41B7_9207_19C7974A6366_.wvu.FilterData" localSheetId="3" hidden="1">'Otras_Gestiones 2017 2020'!#REF!</definedName>
    <definedName name="Z_B80305BD_C2E8_4891_828D_E71447DFF9D4_.wvu.FilterData" localSheetId="3" hidden="1">'Otras_Gestiones 2017 2020'!#REF!</definedName>
    <definedName name="Z_B92EFCF7_698B_4E16_8075_6A8845877A44_.wvu.FilterData" localSheetId="1" hidden="1">'Gestión Inbound 2017 - 2020'!#REF!</definedName>
    <definedName name="Z_B92EFCF7_698B_4E16_8075_6A8845877A44_.wvu.FilterData" localSheetId="2" hidden="1">'Gestión Outbound 2017 '!$B$40:$P$47</definedName>
    <definedName name="Z_B92EFCF7_698B_4E16_8075_6A8845877A44_.wvu.FilterData" localSheetId="3" hidden="1">'Otras_Gestiones 2017 2020'!#REF!</definedName>
    <definedName name="Z_B92EFCF7_698B_4E16_8075_6A8845877A44_.wvu.Rows" localSheetId="1" hidden="1">'Gestión Inbound 2017 - 2020'!#REF!,'Gestión Inbound 2017 - 2020'!#REF!</definedName>
    <definedName name="Z_C56F96CF_B6F2_4990_BDDB_2673690F6D93_.wvu.FilterData" localSheetId="1" hidden="1">'Gestión Inbound 2017 - 2020'!#REF!</definedName>
    <definedName name="Z_CC4FD5C4_591F_4AA6_B073_163A30CC6AFE_.wvu.FilterData" localSheetId="1" hidden="1">'Gestión Inbound 2017 - 2020'!#REF!</definedName>
    <definedName name="Z_CC4FD5C4_591F_4AA6_B073_163A30CC6AFE_.wvu.FilterData" localSheetId="2" hidden="1">'Gestión Outbound 2017 '!$B$40:$P$47</definedName>
    <definedName name="Z_CC4FD5C4_591F_4AA6_B073_163A30CC6AFE_.wvu.FilterData" localSheetId="3" hidden="1">'Otras_Gestiones 2017 2020'!#REF!</definedName>
    <definedName name="Z_CEBD3042_287E_4398_98DB_322CA7B6AADB_.wvu.FilterData" localSheetId="3" hidden="1">'Otras_Gestiones 2017 2020'!#REF!</definedName>
    <definedName name="Z_D00A5A22_2AC7_48A5_A470_95DF11684D36_.wvu.FilterData" localSheetId="1" hidden="1">'Gestión Inbound 2017 - 2020'!#REF!</definedName>
    <definedName name="Z_D00A5A22_2AC7_48A5_A470_95DF11684D36_.wvu.FilterData" localSheetId="2" hidden="1">'Gestión Outbound 2017 '!$B$40:$P$47</definedName>
    <definedName name="Z_D00A5A22_2AC7_48A5_A470_95DF11684D36_.wvu.FilterData" localSheetId="3" hidden="1">'Otras_Gestiones 2017 2020'!#REF!</definedName>
    <definedName name="Z_D3B36DAD_6CD9_42F6_A169_E18FDB06D22E_.wvu.FilterData" localSheetId="3" hidden="1">'Otras_Gestiones 2017 2020'!#REF!</definedName>
    <definedName name="Z_D3D68209_A7B7_449F_A00C_F8B81CB09E5E_.wvu.FilterData" localSheetId="2" hidden="1">'Gestión Outbound 2017 '!$B$40:$P$47</definedName>
    <definedName name="Z_D41B301F_C505_49D0_A665_88254EB35435_.wvu.FilterData" localSheetId="3" hidden="1">'Otras_Gestiones 2017 2020'!#REF!</definedName>
    <definedName name="Z_D4EE5456_6EA8_4076_89C4_803B3BE7F518_.wvu.FilterData" localSheetId="1" hidden="1">'Gestión Inbound 2017 - 2020'!#REF!</definedName>
    <definedName name="Z_D4EE5456_6EA8_4076_89C4_803B3BE7F518_.wvu.FilterData" localSheetId="2" hidden="1">'Gestión Outbound 2017 '!$B$40:$P$47</definedName>
    <definedName name="Z_D4EE5456_6EA8_4076_89C4_803B3BE7F518_.wvu.FilterData" localSheetId="3" hidden="1">'Otras_Gestiones 2017 2020'!#REF!</definedName>
    <definedName name="Z_D4EE5456_6EA8_4076_89C4_803B3BE7F518_.wvu.Rows" localSheetId="1" hidden="1">'Gestión Inbound 2017 - 2020'!#REF!,'Gestión Inbound 2017 - 2020'!#REF!</definedName>
    <definedName name="Z_D6715377_F765_4963_8E32_C7BCAE52D738_.wvu.FilterData" localSheetId="1" hidden="1">'Gestión Inbound 2017 - 2020'!#REF!</definedName>
    <definedName name="Z_D92FB281_6CCD_4B0F_AB71_5B42B24C720E_.wvu.FilterData" localSheetId="1" hidden="1">'Gestión Inbound 2017 - 2020'!#REF!</definedName>
    <definedName name="Z_D92FB281_6CCD_4B0F_AB71_5B42B24C720E_.wvu.FilterData" localSheetId="2" hidden="1">'Gestión Outbound 2017 '!$B$40:$P$47</definedName>
    <definedName name="Z_D92FB281_6CCD_4B0F_AB71_5B42B24C720E_.wvu.FilterData" localSheetId="3" hidden="1">'Otras_Gestiones 2017 2020'!#REF!</definedName>
    <definedName name="Z_DB655C28_A315_4F93_BE9E_70FDE7A569D2_.wvu.FilterData" localSheetId="3" hidden="1">'Otras_Gestiones 2017 2020'!#REF!</definedName>
    <definedName name="Z_DCCA7242_1AD1_41B2_A2D8_B8D4BF83C587_.wvu.FilterData" localSheetId="3" hidden="1">'Otras_Gestiones 2017 2020'!#REF!</definedName>
    <definedName name="Z_E11B3699_B578_4B93_AB4B_B1DA74CEBAB5_.wvu.FilterData" localSheetId="1" hidden="1">'Gestión Inbound 2017 - 2020'!#REF!</definedName>
    <definedName name="Z_E4AB8E8C_32EB_40D0_8C88_ACF7649B6953_.wvu.FilterData" localSheetId="1" hidden="1">'Gestión Inbound 2017 - 2020'!#REF!</definedName>
    <definedName name="Z_E566E692_95F0_4B99_A658_5268DC3F62E0_.wvu.FilterData" localSheetId="2" hidden="1">'Gestión Outbound 2017 '!$B$40:$P$47</definedName>
    <definedName name="Z_E848CE39_0DE7_4A15_83FB_52CF666C40F8_.wvu.FilterData" localSheetId="3" hidden="1">'Otras_Gestiones 2017 2020'!#REF!</definedName>
    <definedName name="Z_EB60CF1A_427A_4194_BAA7_C9F48A0FF090_.wvu.FilterData" localSheetId="1" hidden="1">'Gestión Inbound 2017 - 2020'!#REF!</definedName>
    <definedName name="Z_F29FA359_75E2_4D58_A142_CA9446389B9D_.wvu.FilterData" localSheetId="1" hidden="1">'Gestión Inbound 2017 - 2020'!#REF!</definedName>
    <definedName name="Z_F29FA359_75E2_4D58_A142_CA9446389B9D_.wvu.FilterData" localSheetId="2" hidden="1">'Gestión Outbound 2017 '!$B$40:$P$47</definedName>
    <definedName name="Z_F29FA359_75E2_4D58_A142_CA9446389B9D_.wvu.FilterData" localSheetId="3" hidden="1">'Otras_Gestiones 2017 2020'!#REF!</definedName>
    <definedName name="Z_F38555F4_DC28_4D1A_85AF_D497822A6F02_.wvu.FilterData" localSheetId="3" hidden="1">'Otras_Gestiones 2017 2020'!#REF!</definedName>
    <definedName name="Z_F7EDFA6D_8530_4D34_BEDE_4E7B85DC34D0_.wvu.FilterData" localSheetId="3" hidden="1">'Otras_Gestiones 2017 2020'!#REF!</definedName>
    <definedName name="Z_FA6F1F11_5D7F_48A3_AAC1_9318B448854E_.wvu.FilterData" localSheetId="2" hidden="1">'Gestión Outbound 2017 '!$B$40:$P$47</definedName>
    <definedName name="Z_FDD0F63B_E8C2_41CA_867A_711AF5A24FE7_.wvu.FilterData" localSheetId="1" hidden="1">'Gestión Inbound 2017 - 2020'!#REF!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2" i="33" l="1"/>
  <c r="K41" i="33"/>
  <c r="K40" i="33"/>
  <c r="K39" i="33"/>
  <c r="K38" i="33"/>
  <c r="K37" i="33"/>
  <c r="O44" i="31"/>
  <c r="N43" i="31"/>
  <c r="J43" i="31"/>
  <c r="I43" i="31"/>
  <c r="H43" i="31"/>
  <c r="G43" i="31"/>
  <c r="F43" i="31"/>
  <c r="E43" i="31"/>
  <c r="D43" i="31"/>
  <c r="O43" i="31" s="1"/>
  <c r="C43" i="31"/>
  <c r="O42" i="31"/>
  <c r="O41" i="31"/>
  <c r="O40" i="31"/>
  <c r="O39" i="31"/>
  <c r="O38" i="31"/>
  <c r="O37" i="31"/>
  <c r="N36" i="31"/>
  <c r="M36" i="31"/>
  <c r="L36" i="31"/>
  <c r="K36" i="31"/>
  <c r="J36" i="31"/>
  <c r="I36" i="31"/>
  <c r="H36" i="31"/>
  <c r="G36" i="31"/>
  <c r="E36" i="31"/>
  <c r="D36" i="31"/>
  <c r="C36" i="31"/>
  <c r="N35" i="31"/>
  <c r="M35" i="31"/>
  <c r="L35" i="31"/>
  <c r="K35" i="31"/>
  <c r="J35" i="31"/>
  <c r="I35" i="31"/>
  <c r="H35" i="31"/>
  <c r="G35" i="31"/>
  <c r="E35" i="31"/>
  <c r="D35" i="31"/>
  <c r="C35" i="31"/>
  <c r="N34" i="31"/>
  <c r="M34" i="31"/>
  <c r="L34" i="31"/>
  <c r="K34" i="31"/>
  <c r="J34" i="31"/>
  <c r="I34" i="31"/>
  <c r="H34" i="31"/>
  <c r="G34" i="31"/>
  <c r="E34" i="31"/>
  <c r="D34" i="31"/>
  <c r="C34" i="31"/>
  <c r="O33" i="31"/>
  <c r="O32" i="31"/>
  <c r="O31" i="31"/>
  <c r="F30" i="31"/>
  <c r="F36" i="31" s="1"/>
  <c r="O29" i="31"/>
  <c r="O22" i="31"/>
  <c r="N21" i="31"/>
  <c r="M21" i="31"/>
  <c r="L21" i="31"/>
  <c r="K21" i="31"/>
  <c r="J21" i="31"/>
  <c r="I21" i="31"/>
  <c r="H21" i="31"/>
  <c r="G21" i="31"/>
  <c r="F21" i="31"/>
  <c r="E21" i="31"/>
  <c r="D21" i="31"/>
  <c r="C21" i="31"/>
  <c r="O21" i="31" s="1"/>
  <c r="O20" i="31"/>
  <c r="O19" i="31"/>
  <c r="O18" i="31"/>
  <c r="O17" i="31"/>
  <c r="O16" i="31"/>
  <c r="O15" i="31"/>
  <c r="L14" i="31"/>
  <c r="K14" i="31"/>
  <c r="J14" i="31"/>
  <c r="I14" i="31"/>
  <c r="H14" i="31"/>
  <c r="G14" i="31"/>
  <c r="F14" i="31"/>
  <c r="D14" i="31"/>
  <c r="C14" i="31"/>
  <c r="N13" i="31"/>
  <c r="M13" i="31"/>
  <c r="L13" i="31"/>
  <c r="K13" i="31"/>
  <c r="J13" i="31"/>
  <c r="I13" i="31"/>
  <c r="H13" i="31"/>
  <c r="G13" i="31"/>
  <c r="F13" i="31"/>
  <c r="E13" i="31"/>
  <c r="D13" i="31"/>
  <c r="C13" i="31"/>
  <c r="N12" i="31"/>
  <c r="M12" i="31"/>
  <c r="L12" i="31"/>
  <c r="K12" i="31"/>
  <c r="J12" i="31"/>
  <c r="I12" i="31"/>
  <c r="H12" i="31"/>
  <c r="G12" i="31"/>
  <c r="F12" i="31"/>
  <c r="D12" i="31"/>
  <c r="C12" i="31"/>
  <c r="O11" i="31"/>
  <c r="O14" i="31" s="1"/>
  <c r="N11" i="31"/>
  <c r="N14" i="31" s="1"/>
  <c r="M11" i="31"/>
  <c r="M14" i="31" s="1"/>
  <c r="E10" i="31"/>
  <c r="E12" i="31" s="1"/>
  <c r="O9" i="31"/>
  <c r="O13" i="31" s="1"/>
  <c r="E8" i="31"/>
  <c r="O8" i="31" s="1"/>
  <c r="J7" i="31"/>
  <c r="O7" i="31" s="1"/>
  <c r="O10" i="31" l="1"/>
  <c r="O12" i="31" s="1"/>
  <c r="E14" i="31"/>
  <c r="F34" i="31"/>
  <c r="O30" i="31"/>
  <c r="O36" i="31" s="1"/>
  <c r="F35" i="31"/>
  <c r="O34" i="31" l="1"/>
  <c r="O35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Yuley Natalia Cardona Arias</author>
  </authors>
  <commentList>
    <comment ref="J13" authorId="0" shapeId="0" xr:uid="{7CD2725E-CB64-4536-AC34-70921B04E9E9}">
      <text>
        <r>
          <rPr>
            <b/>
            <sz val="9"/>
            <color indexed="81"/>
            <rFont val="Tahoma"/>
            <family val="2"/>
          </rPr>
          <t>Yuley Natalia Cardona Arias:</t>
        </r>
        <r>
          <rPr>
            <sz val="9"/>
            <color indexed="81"/>
            <rFont val="Tahoma"/>
            <family val="2"/>
          </rPr>
          <t xml:space="preserve">
Se incluye el Chat de BE en gestiones adicionales.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Yuri Astrid Palacios Rusinque</author>
  </authors>
  <commentList>
    <comment ref="C16" authorId="0" shapeId="0" xr:uid="{EAF107D8-49CC-49DD-9D62-AC86260A6701}">
      <text>
        <r>
          <rPr>
            <b/>
            <sz val="9"/>
            <color indexed="81"/>
            <rFont val="Tahoma"/>
            <family val="2"/>
          </rPr>
          <t>Natural Femenino
Natural Masculino
Juridica</t>
        </r>
      </text>
    </comment>
    <comment ref="C18" authorId="0" shapeId="0" xr:uid="{303B90F7-1EF1-42DC-AE27-BED5B6B5FF81}">
      <text>
        <r>
          <rPr>
            <sz val="9"/>
            <color indexed="81"/>
            <rFont val="Tahoma"/>
            <family val="2"/>
          </rPr>
          <t xml:space="preserve">Nacional o del exterior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Yuri Astrid Palacios Rusinque</author>
  </authors>
  <commentList>
    <comment ref="C16" authorId="0" shapeId="0" xr:uid="{0621059B-B285-4E5A-BCA2-87DF182EA58D}">
      <text>
        <r>
          <rPr>
            <b/>
            <sz val="9"/>
            <color indexed="81"/>
            <rFont val="Tahoma"/>
            <family val="2"/>
          </rPr>
          <t>Natural Femenino
Natural Masculino
Juridica</t>
        </r>
      </text>
    </comment>
    <comment ref="C18" authorId="0" shapeId="0" xr:uid="{F2D4EFE0-9D0B-4845-93D0-E3146E5CA252}">
      <text>
        <r>
          <rPr>
            <sz val="9"/>
            <color indexed="81"/>
            <rFont val="Tahoma"/>
            <family val="2"/>
          </rPr>
          <t xml:space="preserve">Nacional o del exterior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Yuri Astrid Palacios Rusinque</author>
  </authors>
  <commentList>
    <comment ref="D14" authorId="0" shapeId="0" xr:uid="{21791F5A-EEF4-428E-9903-02C34969F97E}">
      <text>
        <r>
          <rPr>
            <b/>
            <sz val="9"/>
            <color indexed="81"/>
            <rFont val="Tahoma"/>
            <family val="2"/>
          </rPr>
          <t>Natural Femenino
Natural Masculino
Juridica</t>
        </r>
      </text>
    </comment>
    <comment ref="D16" authorId="0" shapeId="0" xr:uid="{6A626955-F0F6-45E3-9211-03B13694977D}">
      <text>
        <r>
          <rPr>
            <sz val="9"/>
            <color indexed="81"/>
            <rFont val="Tahoma"/>
            <family val="2"/>
          </rPr>
          <t xml:space="preserve">Nacional o del exterior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Yuri Astrid Palacios Rusinque</author>
  </authors>
  <commentList>
    <comment ref="D16" authorId="0" shapeId="0" xr:uid="{0331E592-49F1-4DA8-94D2-8E2851B8F88A}">
      <text>
        <r>
          <rPr>
            <b/>
            <sz val="9"/>
            <color indexed="81"/>
            <rFont val="Tahoma"/>
            <family val="2"/>
          </rPr>
          <t>Natural Femenino
Natural Masculino
Juridica</t>
        </r>
      </text>
    </comment>
    <comment ref="D18" authorId="0" shapeId="0" xr:uid="{2C0F42E6-7BE6-4420-A294-4A70A7C540D2}">
      <text>
        <r>
          <rPr>
            <sz val="9"/>
            <color indexed="81"/>
            <rFont val="Tahoma"/>
            <family val="2"/>
          </rPr>
          <t xml:space="preserve">Nacional o del exterior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Yuri Astrid Palacios Rusinque</author>
  </authors>
  <commentList>
    <comment ref="D36" authorId="0" shapeId="0" xr:uid="{FEF028F3-9DF9-4548-B66E-4419848982C6}">
      <text>
        <r>
          <rPr>
            <b/>
            <sz val="9"/>
            <color indexed="81"/>
            <rFont val="Tahoma"/>
            <family val="2"/>
          </rPr>
          <t xml:space="preserve">Seleccionar
</t>
        </r>
      </text>
    </comment>
    <comment ref="D37" authorId="0" shapeId="0" xr:uid="{8E224C15-2D9F-441A-9273-DD100D2ED0B5}">
      <text>
        <r>
          <rPr>
            <b/>
            <sz val="9"/>
            <color indexed="81"/>
            <rFont val="Tahoma"/>
            <family val="2"/>
          </rPr>
          <t xml:space="preserve">Seleccionar
</t>
        </r>
      </text>
    </comment>
    <comment ref="D91" authorId="0" shapeId="0" xr:uid="{16B6277C-B616-4AB6-8036-C5528A74FFF1}">
      <text>
        <r>
          <rPr>
            <b/>
            <sz val="9"/>
            <color indexed="81"/>
            <rFont val="Tahoma"/>
            <family val="2"/>
          </rPr>
          <t xml:space="preserve">Seleccionar
</t>
        </r>
      </text>
    </comment>
    <comment ref="D92" authorId="0" shapeId="0" xr:uid="{029F05E6-D2A2-4455-85D4-8E9D5FC1E7E9}">
      <text>
        <r>
          <rPr>
            <b/>
            <sz val="9"/>
            <color indexed="81"/>
            <rFont val="Tahoma"/>
            <family val="2"/>
          </rPr>
          <t xml:space="preserve">Seleccionar
</t>
        </r>
      </text>
    </comment>
  </commentList>
</comments>
</file>

<file path=xl/sharedStrings.xml><?xml version="1.0" encoding="utf-8"?>
<sst xmlns="http://schemas.openxmlformats.org/spreadsheetml/2006/main" count="1164" uniqueCount="411">
  <si>
    <t>CONSOLIDADO DE LLAMADAS BANCÓLDEX 2017</t>
  </si>
  <si>
    <t xml:space="preserve">Ítem </t>
  </si>
  <si>
    <t>Enero</t>
  </si>
  <si>
    <t>Febrero</t>
  </si>
  <si>
    <t>Marzo</t>
  </si>
  <si>
    <t xml:space="preserve">Abril </t>
  </si>
  <si>
    <t>Mayo</t>
  </si>
  <si>
    <t>Junio</t>
  </si>
  <si>
    <t xml:space="preserve">Julio </t>
  </si>
  <si>
    <t xml:space="preserve">Agosto </t>
  </si>
  <si>
    <t>Septiembre</t>
  </si>
  <si>
    <t xml:space="preserve">Octubre </t>
  </si>
  <si>
    <t>Noviembre</t>
  </si>
  <si>
    <t>Diciembre</t>
  </si>
  <si>
    <t xml:space="preserve">Total </t>
  </si>
  <si>
    <t xml:space="preserve">Llamadas Salientes </t>
  </si>
  <si>
    <t xml:space="preserve">Llamadas Entrantes </t>
  </si>
  <si>
    <t xml:space="preserve">Llamadas Contestadas </t>
  </si>
  <si>
    <t xml:space="preserve">LLamadas Atendidas dentro del nivel de Servicio </t>
  </si>
  <si>
    <t xml:space="preserve">Llamadas abandonadas </t>
  </si>
  <si>
    <t>% Nivel de Servicio</t>
  </si>
  <si>
    <t xml:space="preserve">% Nivel de Atención </t>
  </si>
  <si>
    <t>% Abandonadas</t>
  </si>
  <si>
    <t>Tiempo Promedio de Llamada Atendida</t>
  </si>
  <si>
    <t>Velocidad Promedio para contestar la llamada</t>
  </si>
  <si>
    <t>Tiempo Promedio de Abandono</t>
  </si>
  <si>
    <t>Tiempo Promedio Outbound</t>
  </si>
  <si>
    <t>Ocupación Outbound</t>
  </si>
  <si>
    <t>Ocupación Inbound</t>
  </si>
  <si>
    <t>Ocupación Consolidado</t>
  </si>
  <si>
    <t>Tipificación</t>
  </si>
  <si>
    <t>CONSOLIDADO DE LLAMADAS BANCÓLDEX 2018</t>
  </si>
  <si>
    <t>00:00:71 a. m.</t>
  </si>
  <si>
    <t>CONSOLIDADO DE LLAMADAS BANCÓLDEX 2019</t>
  </si>
  <si>
    <t>99.9%</t>
  </si>
  <si>
    <t>CONSOLIDADO DE LLAMADAS BANCÓLDEX 2020</t>
  </si>
  <si>
    <t>N/A</t>
  </si>
  <si>
    <t>16.6%</t>
  </si>
  <si>
    <t>100.0%</t>
  </si>
  <si>
    <t>99.85</t>
  </si>
  <si>
    <t>CONSOLIDADO DE GESTIÓN OUTBOUND BANCÓLDEX 2017</t>
  </si>
  <si>
    <t>Detalle de llamadas salientes</t>
  </si>
  <si>
    <t>%</t>
  </si>
  <si>
    <t xml:space="preserve">Total llamadas Salida I Semestre </t>
  </si>
  <si>
    <t xml:space="preserve">Total llamadas Salida II Semestre </t>
  </si>
  <si>
    <t>Empresario</t>
  </si>
  <si>
    <t xml:space="preserve">Intermediarios Financieros </t>
  </si>
  <si>
    <t>Gremios y entidades de apoyo</t>
  </si>
  <si>
    <t>Victimas del conflicto armado interno</t>
  </si>
  <si>
    <t>Emprendedor</t>
  </si>
  <si>
    <t>Proveedores</t>
  </si>
  <si>
    <t>Accionistas</t>
  </si>
  <si>
    <t>TOTAL</t>
  </si>
  <si>
    <t xml:space="preserve">No. de registros gestionados por campañas de salida </t>
  </si>
  <si>
    <t>Abril</t>
  </si>
  <si>
    <t>Julio</t>
  </si>
  <si>
    <t>Agosto</t>
  </si>
  <si>
    <t>Octubre</t>
  </si>
  <si>
    <t>Total</t>
  </si>
  <si>
    <t>Ofertas de Crédito</t>
  </si>
  <si>
    <t>Invitación a eventos y/o reconfirmación</t>
  </si>
  <si>
    <t xml:space="preserve">Actualización de datos </t>
  </si>
  <si>
    <t>Seguimientos</t>
  </si>
  <si>
    <t xml:space="preserve">Pos Venta </t>
  </si>
  <si>
    <t>Agendamientos</t>
  </si>
  <si>
    <t xml:space="preserve">No. de registros efectivos en campañas de salida </t>
  </si>
  <si>
    <t xml:space="preserve">No. de registros no efectivos  en campañas de salida </t>
  </si>
  <si>
    <t xml:space="preserve">No. de registros Ilocalizables en campañas de salida </t>
  </si>
  <si>
    <t>CONSOLIDADO DE GESTIÓN OUTBOUND BANCÓLDEX 2018</t>
  </si>
  <si>
    <t>Otros</t>
  </si>
  <si>
    <t>CONSOLIDADO DE GESTIÓN OUTBOUND BANCÓLDEX 2019</t>
  </si>
  <si>
    <t>Estudiantes</t>
  </si>
  <si>
    <t xml:space="preserve">Pos Venta Empresarios e IF </t>
  </si>
  <si>
    <t>IVR / Llamadas chat y Correo / Otras Encuestas / Cuenta de ahorro  / Buzones A,D</t>
  </si>
  <si>
    <t>No. de registros Ilocalizables en campañas de salida No contesta - ocupado</t>
  </si>
  <si>
    <t>CONSOLIDADO DE GESTIÓN OUTBOUND BANCÓLDEX 2020</t>
  </si>
  <si>
    <t>Grupo de Interes</t>
  </si>
  <si>
    <t>Total general</t>
  </si>
  <si>
    <t>Intermediario Financiero</t>
  </si>
  <si>
    <t>Gremios Entidades De Apoyo</t>
  </si>
  <si>
    <t>Estudiante</t>
  </si>
  <si>
    <t>Categoria</t>
  </si>
  <si>
    <t>Oferta de credito</t>
  </si>
  <si>
    <t>Agendamiento</t>
  </si>
  <si>
    <t>Invitacion de eventos</t>
  </si>
  <si>
    <t>Post-Venta</t>
  </si>
  <si>
    <t>Actualizacion de datos</t>
  </si>
  <si>
    <t>Devolución llamada Chat abandonados</t>
  </si>
  <si>
    <t>Devolución llamadas abandonadas</t>
  </si>
  <si>
    <t>Devolución de llamada solicitud Bancoldex</t>
  </si>
  <si>
    <t>Recordatorio empresas Asistencia Técnica  Conecta Montería, Pasto y Cucutá</t>
  </si>
  <si>
    <t>Campaña autorización de datos Norte de Santander Responde</t>
  </si>
  <si>
    <t>Cuenta de Ahorro</t>
  </si>
  <si>
    <t>Otras Gestiones 2017</t>
  </si>
  <si>
    <t xml:space="preserve">Gestión Adicional Multicontacto </t>
  </si>
  <si>
    <t xml:space="preserve">Email de gestión </t>
  </si>
  <si>
    <t>Respuesta Contáctenos</t>
  </si>
  <si>
    <t>Consultas atendidas en Chat</t>
  </si>
  <si>
    <t>Buzón telefonico</t>
  </si>
  <si>
    <t>Tabulación Encuestas Físicas</t>
  </si>
  <si>
    <t>Consultas atendidas en Chat BE</t>
  </si>
  <si>
    <t>Otras Gestiones 2018</t>
  </si>
  <si>
    <t xml:space="preserve">Llamadas de Agendamiento </t>
  </si>
  <si>
    <t>Otras Gestiones 2019</t>
  </si>
  <si>
    <t>Otras Gestiones 2020</t>
  </si>
  <si>
    <t>Correo</t>
  </si>
  <si>
    <t>Llamada</t>
  </si>
  <si>
    <t>Chat</t>
  </si>
  <si>
    <t>Buzón telefónico</t>
  </si>
  <si>
    <t>Consecutivo</t>
  </si>
  <si>
    <t>TipoCaso</t>
  </si>
  <si>
    <t>Cli_TipoCliente</t>
  </si>
  <si>
    <t>Cli_FormaJuridica</t>
  </si>
  <si>
    <t>Cli_TipoDocumento</t>
  </si>
  <si>
    <t>Cli_Identificacion</t>
  </si>
  <si>
    <t>Cliente_RazonSocial</t>
  </si>
  <si>
    <t>NivelActivos</t>
  </si>
  <si>
    <t>FechaCorteActivos</t>
  </si>
  <si>
    <t>EmpresaFamiliar</t>
  </si>
  <si>
    <t>GeneroEmpresa</t>
  </si>
  <si>
    <t>Cliente_Depto</t>
  </si>
  <si>
    <t>Cliente_Ciudad</t>
  </si>
  <si>
    <t>Regional</t>
  </si>
  <si>
    <t>Cliente_Activos</t>
  </si>
  <si>
    <t>Etapa</t>
  </si>
  <si>
    <t>Cliente_CategoriaVentas</t>
  </si>
  <si>
    <t>Cliente_TipoFinanciacion</t>
  </si>
  <si>
    <t>Cliente_EscalaPermanencia</t>
  </si>
  <si>
    <t>Cliente_EscalaValor</t>
  </si>
  <si>
    <t>Monto solicitado</t>
  </si>
  <si>
    <t>Cliente_EjecutivoAsignado</t>
  </si>
  <si>
    <t>Cliente_FechaCreacion</t>
  </si>
  <si>
    <t>Nivel Ventas</t>
  </si>
  <si>
    <t>Monto desembolsado</t>
  </si>
  <si>
    <t>Cliente_Plataforma</t>
  </si>
  <si>
    <t>Cliente_CodigoCiiu</t>
  </si>
  <si>
    <t>Cliente_Ciiu</t>
  </si>
  <si>
    <t>Cliente_IntermediarioFinanciero</t>
  </si>
  <si>
    <t>Cliente_ProductoInteres</t>
  </si>
  <si>
    <t>Cliente_AgendaCita</t>
  </si>
  <si>
    <t>ID tipo cliente</t>
  </si>
  <si>
    <t>Tipo Cliente</t>
  </si>
  <si>
    <t>Fecha próxima llamada</t>
  </si>
  <si>
    <t>Ventas inferiores a 15.000 MM</t>
  </si>
  <si>
    <t>Canal</t>
  </si>
  <si>
    <t>TipoSolicitud</t>
  </si>
  <si>
    <t>IdSegmento</t>
  </si>
  <si>
    <t>Segmento</t>
  </si>
  <si>
    <t>Clasificacion1</t>
  </si>
  <si>
    <t>IdUsuarioCreador</t>
  </si>
  <si>
    <t>Usuario Creador</t>
  </si>
  <si>
    <t>Observaciones</t>
  </si>
  <si>
    <t>Fecha</t>
  </si>
  <si>
    <t>Hora</t>
  </si>
  <si>
    <t>Estado Caso</t>
  </si>
  <si>
    <t>IdResponsableActual</t>
  </si>
  <si>
    <t>ResponsableActual</t>
  </si>
  <si>
    <t>FechaVencimiento</t>
  </si>
  <si>
    <t>HoraVencimiento</t>
  </si>
  <si>
    <t>FechaCierre</t>
  </si>
  <si>
    <t>HoraCierre</t>
  </si>
  <si>
    <t>FechaMail</t>
  </si>
  <si>
    <t>HoraMail</t>
  </si>
  <si>
    <t>IdUsuarioSolucion</t>
  </si>
  <si>
    <t>UsuarioSolucion</t>
  </si>
  <si>
    <t>NivelSolucion</t>
  </si>
  <si>
    <t>FechaCierreCaso</t>
  </si>
  <si>
    <t>HoraCierreCaso</t>
  </si>
  <si>
    <t>AnsDias</t>
  </si>
  <si>
    <t>AnsHoras</t>
  </si>
  <si>
    <t>Horario</t>
  </si>
  <si>
    <t>Semaforo</t>
  </si>
  <si>
    <t>ContacEmpres_IdPk</t>
  </si>
  <si>
    <t>TipoDocumento_Contacto</t>
  </si>
  <si>
    <t>Documento_Contacto</t>
  </si>
  <si>
    <t>Nombres_Contacto</t>
  </si>
  <si>
    <t>Cargo_Contacto</t>
  </si>
  <si>
    <t>TipoLlamada_Contacto</t>
  </si>
  <si>
    <t>Pais_Contacto</t>
  </si>
  <si>
    <t>Depto_Contacto</t>
  </si>
  <si>
    <t>Ciudad_Contacto</t>
  </si>
  <si>
    <t>Direccion_Contacto</t>
  </si>
  <si>
    <t>Telefono1_Contacto</t>
  </si>
  <si>
    <t>Extension1_Contacto</t>
  </si>
  <si>
    <t>Celular1_Contacto</t>
  </si>
  <si>
    <t>Correo1_Contacto</t>
  </si>
  <si>
    <t>ContacEmpres_AutorizaCorreo1</t>
  </si>
  <si>
    <t>Twitter_Contacto</t>
  </si>
  <si>
    <t>MedioPorCualSeEntero_Contacto</t>
  </si>
  <si>
    <t>MedioTelevision_Contacto</t>
  </si>
  <si>
    <t>MedioRadio_Contacto</t>
  </si>
  <si>
    <t>MedioPrensa_Contacto</t>
  </si>
  <si>
    <t>ReferidoNombre_Contacto</t>
  </si>
  <si>
    <t>ReferidoEmpresa_Contacto</t>
  </si>
  <si>
    <t>ReferidoTelefono_Contacto</t>
  </si>
  <si>
    <t>MedioObservaciones_Contacto</t>
  </si>
  <si>
    <t>AutorizaEnvioInfo_Contacto</t>
  </si>
  <si>
    <t>AutorizaEnvioInfo_LineaCredito_Contacto</t>
  </si>
  <si>
    <t>AutorizaEnvioInfo_Formacion_Contacto</t>
  </si>
  <si>
    <t>AutorizaEnvioInfo_Noticias_Contacto</t>
  </si>
  <si>
    <t>Cas_IdInteraxa</t>
  </si>
  <si>
    <t>EnvioConversacionChat</t>
  </si>
  <si>
    <t>Cas_IdCargueOutbound</t>
  </si>
  <si>
    <t>Origen</t>
  </si>
  <si>
    <t>FechaDespliegueCRM_MesDiaAño</t>
  </si>
  <si>
    <t>HoraDespliegueCRM</t>
  </si>
  <si>
    <t>CampañaOutbound</t>
  </si>
  <si>
    <t>Cliente_LineaCredito</t>
  </si>
  <si>
    <t>Vic_IdCasoFk</t>
  </si>
  <si>
    <t>Vic_AntiguedadCIIUMeses</t>
  </si>
  <si>
    <t>Vic_CreditosEntidades</t>
  </si>
  <si>
    <t>Vic_EntidadCredito</t>
  </si>
  <si>
    <t>Vic_EstadoActualBancos</t>
  </si>
  <si>
    <t>Vic_ParticipoProgramaEmpresarios</t>
  </si>
  <si>
    <t>Vic_ProgramaEmpresarios</t>
  </si>
  <si>
    <t>Autorización tratamiento de datos</t>
  </si>
  <si>
    <t>Mes</t>
  </si>
  <si>
    <t>Caso</t>
  </si>
  <si>
    <t>Persona natural</t>
  </si>
  <si>
    <t>CC</t>
  </si>
  <si>
    <t>xxxxxxxx</t>
  </si>
  <si>
    <t>xxxxxxxxxxxx</t>
  </si>
  <si>
    <t>$$</t>
  </si>
  <si>
    <t>True</t>
  </si>
  <si>
    <t>Femenino</t>
  </si>
  <si>
    <t>BOGOTÁ D.C.</t>
  </si>
  <si>
    <t>BOGOTA</t>
  </si>
  <si>
    <t>Regional Bogotá Centro</t>
  </si>
  <si>
    <t>Micro</t>
  </si>
  <si>
    <t>Inferiores a 15.000</t>
  </si>
  <si>
    <t>Pesos</t>
  </si>
  <si>
    <t>FABRICACION DE PARTES DEL CALZADO</t>
  </si>
  <si>
    <t>Capital de trabajo</t>
  </si>
  <si>
    <t>Prospecto</t>
  </si>
  <si>
    <t>Contacto</t>
  </si>
  <si>
    <t>Bancoldex</t>
  </si>
  <si>
    <t>Contacto Efectivo</t>
  </si>
  <si>
    <t>Líneas de Credito</t>
  </si>
  <si>
    <t>Sandra Estupiñan</t>
  </si>
  <si>
    <t>Cerrado</t>
  </si>
  <si>
    <t>Yuri Astrid Palacios Rusinque</t>
  </si>
  <si>
    <t>Laboral</t>
  </si>
  <si>
    <t>VERDE</t>
  </si>
  <si>
    <t>Cédula de Ciudadania / RUT</t>
  </si>
  <si>
    <t>Nacional</t>
  </si>
  <si>
    <t>Colombia</t>
  </si>
  <si>
    <t>BOGOTÁ, D.C.</t>
  </si>
  <si>
    <t>No informa</t>
  </si>
  <si>
    <t>Correo Electrónico</t>
  </si>
  <si>
    <t>Información sobre líneas de crédito</t>
  </si>
  <si>
    <t>SI</t>
  </si>
  <si>
    <t>Capital de trabajo y sostenimiento Empresarial</t>
  </si>
  <si>
    <t xml:space="preserve">LISTADO DE CAMPOS PARA TIPIFICAR LLAMADAS ENTRANTES </t>
  </si>
  <si>
    <t>Nota: Mínimos requeridos por ahora,  estar dispuestos a cambiar</t>
  </si>
  <si>
    <t xml:space="preserve">No. </t>
  </si>
  <si>
    <t>Nombre campo</t>
  </si>
  <si>
    <t>Descripción del campo</t>
  </si>
  <si>
    <t>N° de registro</t>
  </si>
  <si>
    <t>Identificación del dato</t>
  </si>
  <si>
    <t xml:space="preserve">NIT empresa 10 dígitos </t>
  </si>
  <si>
    <t xml:space="preserve">Datos de contacto </t>
  </si>
  <si>
    <t xml:space="preserve">Nombre Empresa o razón social </t>
  </si>
  <si>
    <t>Nombre entidad financiera</t>
  </si>
  <si>
    <t xml:space="preserve">Sucursal </t>
  </si>
  <si>
    <t xml:space="preserve">Nombre del contacto </t>
  </si>
  <si>
    <t>No. cédula de ciudadanía</t>
  </si>
  <si>
    <t>Cargo que desempeña</t>
  </si>
  <si>
    <t>Genero de Empresa</t>
  </si>
  <si>
    <t>Dirección</t>
  </si>
  <si>
    <t>Tipo de llamada</t>
  </si>
  <si>
    <t xml:space="preserve">Departamento </t>
  </si>
  <si>
    <t>Ciudad</t>
  </si>
  <si>
    <t>Código Postal</t>
  </si>
  <si>
    <t>Teléfono fijo</t>
  </si>
  <si>
    <t>Celular</t>
  </si>
  <si>
    <t>E-mail 1</t>
  </si>
  <si>
    <t>E-mail 2</t>
  </si>
  <si>
    <t>Cuenta twitter</t>
  </si>
  <si>
    <t>Solicitud por la que llama?</t>
  </si>
  <si>
    <t>Como se entero de Bancóldex</t>
  </si>
  <si>
    <t>Información financiera</t>
  </si>
  <si>
    <t xml:space="preserve">Cuál es la necesidad de financiación </t>
  </si>
  <si>
    <t>Monto</t>
  </si>
  <si>
    <t>Plazo</t>
  </si>
  <si>
    <t xml:space="preserve">Actividad económica </t>
  </si>
  <si>
    <t>Código CIIU</t>
  </si>
  <si>
    <t>Nivel de ventas</t>
  </si>
  <si>
    <t>Nivel de activos</t>
  </si>
  <si>
    <t>Tamaño de la empresa (activos)</t>
  </si>
  <si>
    <t>Tamaño de la empresa (ventas)</t>
  </si>
  <si>
    <t>Número de empleados</t>
  </si>
  <si>
    <t>Tiempo de constitución</t>
  </si>
  <si>
    <t>Tiempo de facturación</t>
  </si>
  <si>
    <t>Desembolso Bancóldex ( si o no)</t>
  </si>
  <si>
    <t>Detalle del desembolso (monto)</t>
  </si>
  <si>
    <t>Detalle del desembolso (I.F)</t>
  </si>
  <si>
    <t>Detalle del desembolso (fecha del desembolso)</t>
  </si>
  <si>
    <t xml:space="preserve">Intermediario financiero con el qué trabaja </t>
  </si>
  <si>
    <t>Nombre del producto que aplica</t>
  </si>
  <si>
    <t>Fecha de Cumpleaños (día y mes)</t>
  </si>
  <si>
    <t xml:space="preserve">Fidelización </t>
  </si>
  <si>
    <t>Autoriza a Bancóldex y sus aliados como responsable del tratamiento de la información suministrada, para enviarle información de la entidad, relacionada con los productos y servicios que se ofrecen</t>
  </si>
  <si>
    <t xml:space="preserve">Protección de datos </t>
  </si>
  <si>
    <t>Las demás que el Banco requiera o sean propuestas por el proponente</t>
  </si>
  <si>
    <t>Listado de campos actuales más los requeridos en el momento de la implementación</t>
  </si>
  <si>
    <t xml:space="preserve">LISTADO DE CAMPOS PARA CAMPAÑAS DE SALIDA EN OFERTA DE CRÉDITO </t>
  </si>
  <si>
    <t>LISTADO DE CAMPOS PARA CAMPAÑAS DE SALIDA EN ACTUALIZACIÓN DE DATOS</t>
  </si>
  <si>
    <t xml:space="preserve">Nota: Mínimos requeridos por ahora si son empresas, si se hacen de otro grupo de interés los campos cambian </t>
  </si>
  <si>
    <t xml:space="preserve">LISTADO DE CAMPOS PARA CAMPAÑAS DE SALIDA EN INVITACIÓN DE EVENTOS </t>
  </si>
  <si>
    <t>Producto no financiero - Formación Empresarial</t>
  </si>
  <si>
    <t xml:space="preserve">Nombre del programa al que participa </t>
  </si>
  <si>
    <t xml:space="preserve">Información del programa de capacitación </t>
  </si>
  <si>
    <t xml:space="preserve">Fecha del evento </t>
  </si>
  <si>
    <t>Aliado Académico</t>
  </si>
  <si>
    <t>Docente y/o conferencista</t>
  </si>
  <si>
    <t xml:space="preserve">Dirección  del evento </t>
  </si>
  <si>
    <t xml:space="preserve">Hora del evento </t>
  </si>
  <si>
    <t xml:space="preserve">Ciudad del evento </t>
  </si>
  <si>
    <t>Requiere reconfirmación (Si o No)</t>
  </si>
  <si>
    <t xml:space="preserve">LISTADO DE CAMPOS PARA INSCRIPCIÓN EN LISTAS DE CORREO (PÁGINA WEB BANCÓLDEX )  </t>
  </si>
  <si>
    <r>
      <t xml:space="preserve">Formulario de inscripción a listas de correo, los diferentes grupos de interés autorizan a Bancóldex para recibir información en su correo electrónico, comunicación telefónica  y/o mensaje de texto:
</t>
    </r>
    <r>
      <rPr>
        <b/>
        <sz val="10"/>
        <rFont val="Calibri"/>
        <family val="2"/>
        <scheme val="minor"/>
      </rPr>
      <t>Noticias:</t>
    </r>
    <r>
      <rPr>
        <sz val="10"/>
        <rFont val="Calibri"/>
        <family val="2"/>
        <scheme val="minor"/>
      </rPr>
      <t xml:space="preserve"> últimas novedades de Bancóldex.
</t>
    </r>
    <r>
      <rPr>
        <b/>
        <sz val="10"/>
        <rFont val="Calibri"/>
        <family val="2"/>
        <scheme val="minor"/>
      </rPr>
      <t>Circulares externas:</t>
    </r>
    <r>
      <rPr>
        <sz val="10"/>
        <rFont val="Calibri"/>
        <family val="2"/>
        <scheme val="minor"/>
      </rPr>
      <t xml:space="preserve"> información detallada acerca de las nuevas líneas de crédito, sus modificaciones, reglamentaciones y cierres.
</t>
    </r>
    <r>
      <rPr>
        <b/>
        <sz val="10"/>
        <rFont val="Calibri"/>
        <family val="2"/>
        <scheme val="minor"/>
      </rPr>
      <t>Formación empresarial:</t>
    </r>
    <r>
      <rPr>
        <sz val="10"/>
        <rFont val="Calibri"/>
        <family val="2"/>
        <scheme val="minor"/>
      </rPr>
      <t xml:space="preserve"> conozca la programación de actividades de formación y capacitación empresarial. Cursos presenciales y virtuales (e - learning)</t>
    </r>
    <r>
      <rPr>
        <sz val="10"/>
        <color rgb="FF0070C0"/>
        <rFont val="Calibri"/>
        <family val="2"/>
        <scheme val="minor"/>
      </rPr>
      <t>.</t>
    </r>
    <r>
      <rPr>
        <b/>
        <sz val="10"/>
        <color rgb="FF0070C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Información diligenciada por el ciudadano</t>
    </r>
  </si>
  <si>
    <t xml:space="preserve">Autorizo a Bancóldex como responsable del tratamiento de la información solicitada a través de su página web, para enviarme información de la entidad, relacionada con los productos y servicios que ofrece. Dicha información podrá ser enviada vía correo electrónico y/o mensaje de texto o a través de comunicación telefónica.
</t>
  </si>
  <si>
    <t>Acepto   </t>
  </si>
  <si>
    <t xml:space="preserve">Campos  segmentos </t>
  </si>
  <si>
    <t xml:space="preserve">Tipificación </t>
  </si>
  <si>
    <t xml:space="preserve">Segmento </t>
  </si>
  <si>
    <t>Intermediario financiero</t>
  </si>
  <si>
    <t>Cámara de Comercio</t>
  </si>
  <si>
    <t xml:space="preserve">Gremios y aliados </t>
  </si>
  <si>
    <t>Victimas de conflicto interno armado</t>
  </si>
  <si>
    <t>Campos primer segmento</t>
  </si>
  <si>
    <t>NIT o RUT</t>
  </si>
  <si>
    <t>Cargo</t>
  </si>
  <si>
    <t>Sucursal</t>
  </si>
  <si>
    <t>Área de sucursa</t>
  </si>
  <si>
    <t>Campos quinto segmento</t>
  </si>
  <si>
    <t xml:space="preserve">Emprendedor </t>
  </si>
  <si>
    <t>Número de Identificación</t>
  </si>
  <si>
    <t xml:space="preserve">Idea de negocio o emprendimiento </t>
  </si>
  <si>
    <t>Victimas de conflicto interno armado en Colombia</t>
  </si>
  <si>
    <t>Se encuentra inscrito en la UARIV - Unidad para las Víctimas? Si - No</t>
  </si>
  <si>
    <t xml:space="preserve">Demas  grupos de interes </t>
  </si>
  <si>
    <t xml:space="preserve">Nombre o razón social </t>
  </si>
  <si>
    <t>LISTADO DE CAMPOS PARA REALIZAR CONSULTAS DE CHAT (PÁGINA WEB BANCÓLDEX)</t>
  </si>
  <si>
    <t>Mensaje de autorización</t>
  </si>
  <si>
    <t>Formulario para realizar consultas a través del chat</t>
  </si>
  <si>
    <t xml:space="preserve">Campos para el formulario </t>
  </si>
  <si>
    <t>Genero (F o M)</t>
  </si>
  <si>
    <t>LISTADO DE CAMPOS PARA REALIZAR CONSULTAS  A TRAVÉS DE VIDEOLLAMADA (PÁGINA WEB BANCÓLDEX)</t>
  </si>
  <si>
    <t xml:space="preserve">Formulario para realizar consultas a través de la video llamada </t>
  </si>
  <si>
    <t>En otras ciudades</t>
  </si>
  <si>
    <t>Armenia</t>
  </si>
  <si>
    <t>Barranquilla</t>
  </si>
  <si>
    <t>Bucaramanga</t>
  </si>
  <si>
    <t>Cali</t>
  </si>
  <si>
    <t>Cartagena</t>
  </si>
  <si>
    <t>735 9500</t>
  </si>
  <si>
    <t>385 0632</t>
  </si>
  <si>
    <t>697 0170</t>
  </si>
  <si>
    <t>485 5213</t>
  </si>
  <si>
    <t>693 0712</t>
  </si>
  <si>
    <t>Cúcuta</t>
  </si>
  <si>
    <t>Ibagué</t>
  </si>
  <si>
    <t>Manizales</t>
  </si>
  <si>
    <t>Medellín</t>
  </si>
  <si>
    <t>Montería</t>
  </si>
  <si>
    <t>594 2681</t>
  </si>
  <si>
    <t>277 0114</t>
  </si>
  <si>
    <t>891 8603</t>
  </si>
  <si>
    <t>604 0141</t>
  </si>
  <si>
    <t>789 7450</t>
  </si>
  <si>
    <t>Neiva</t>
  </si>
  <si>
    <t>Palmira</t>
  </si>
  <si>
    <t>Pasto</t>
  </si>
  <si>
    <t>Pereira</t>
  </si>
  <si>
    <t>Popayán</t>
  </si>
  <si>
    <t>863 0168</t>
  </si>
  <si>
    <t>286 8700</t>
  </si>
  <si>
    <t>736 5095</t>
  </si>
  <si>
    <t>340 0818</t>
  </si>
  <si>
    <t>836 8115</t>
  </si>
  <si>
    <t>Santamarta</t>
  </si>
  <si>
    <t>Sincelejo</t>
  </si>
  <si>
    <t>Tuluá</t>
  </si>
  <si>
    <t>Tunja</t>
  </si>
  <si>
    <t>Villavicencio</t>
  </si>
  <si>
    <t>435 8303</t>
  </si>
  <si>
    <t>276 2381</t>
  </si>
  <si>
    <t>235 9709</t>
  </si>
  <si>
    <t>747 0838</t>
  </si>
  <si>
    <t>684 9646</t>
  </si>
  <si>
    <t>Aipe</t>
  </si>
  <si>
    <t>Buenaventura</t>
  </si>
  <si>
    <t>Buga</t>
  </si>
  <si>
    <t>Cajicá</t>
  </si>
  <si>
    <t>Facatativá</t>
  </si>
  <si>
    <t>839 8065</t>
  </si>
  <si>
    <t>297 8201</t>
  </si>
  <si>
    <t>239 1722</t>
  </si>
  <si>
    <t>883 7036</t>
  </si>
  <si>
    <t>890 2827</t>
  </si>
  <si>
    <t>Girardot</t>
  </si>
  <si>
    <t>Rivera</t>
  </si>
  <si>
    <t>Sopó</t>
  </si>
  <si>
    <t>Valledupar</t>
  </si>
  <si>
    <t>Zipaquirá</t>
  </si>
  <si>
    <t>888 9742</t>
  </si>
  <si>
    <t>838 8132</t>
  </si>
  <si>
    <t>871 3725</t>
  </si>
  <si>
    <t>589 4048</t>
  </si>
  <si>
    <t>882 6860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</si>
</sst>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\ * #,##0.00_);_(&quot;$&quot;\ * \(#,##0.00\);_(&quot;$&quot;\ 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.00\ [$€]_-;\-* #,##0.00\ [$€]_-;_-* &quot;-&quot;??\ [$€]_-;_-@_-"/>
    <numFmt numFmtId="167" formatCode="_ * #,##0.00_ ;_ * \-#,##0.00_ ;_ * &quot;-&quot;??_ ;_ @_ "/>
    <numFmt numFmtId="168" formatCode="0.0%"/>
    <numFmt numFmtId="169" formatCode="[h]:mm:ss;@"/>
    <numFmt numFmtId="170" formatCode="0.0"/>
  </numFmts>
  <fonts count="47"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2"/>
      <name val="Times New Roman"/>
      <family val="1"/>
    </font>
    <font>
      <sz val="10"/>
      <name val="MS Sans Serif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0070C0"/>
      <name val="Calibri"/>
      <family val="2"/>
    </font>
    <font>
      <i/>
      <sz val="10"/>
      <color rgb="FF0070C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Verdana"/>
      <family val="2"/>
    </font>
    <font>
      <sz val="11"/>
      <color indexed="8"/>
      <name val="Calibri"/>
      <family val="2"/>
      <scheme val="minor"/>
    </font>
    <font>
      <sz val="10"/>
      <name val="Helv"/>
      <charset val="204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6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u/>
      <sz val="7"/>
      <color theme="10"/>
      <name val="Arial"/>
      <family val="2"/>
    </font>
    <font>
      <b/>
      <sz val="1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176">
    <xf numFmtId="0" fontId="0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>
      <alignment wrapText="1"/>
    </xf>
    <xf numFmtId="0" fontId="4" fillId="0" borderId="0"/>
    <xf numFmtId="0" fontId="4" fillId="0" borderId="0">
      <alignment wrapText="1"/>
    </xf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/>
    <xf numFmtId="165" fontId="3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4" fillId="0" borderId="0"/>
    <xf numFmtId="0" fontId="2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4" fillId="0" borderId="0"/>
    <xf numFmtId="0" fontId="33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</cellStyleXfs>
  <cellXfs count="228">
    <xf numFmtId="0" fontId="0" fillId="0" borderId="0" xfId="0"/>
    <xf numFmtId="0" fontId="12" fillId="2" borderId="0" xfId="0" applyFont="1" applyFill="1"/>
    <xf numFmtId="0" fontId="12" fillId="2" borderId="0" xfId="0" applyFont="1" applyFill="1" applyBorder="1"/>
    <xf numFmtId="0" fontId="16" fillId="2" borderId="0" xfId="0" applyFont="1" applyFill="1" applyBorder="1"/>
    <xf numFmtId="0" fontId="18" fillId="2" borderId="0" xfId="0" applyFont="1" applyFill="1"/>
    <xf numFmtId="0" fontId="20" fillId="2" borderId="0" xfId="0" applyFont="1" applyFill="1" applyBorder="1"/>
    <xf numFmtId="0" fontId="12" fillId="2" borderId="0" xfId="0" applyFont="1" applyFill="1" applyAlignment="1">
      <alignment vertical="center"/>
    </xf>
    <xf numFmtId="0" fontId="19" fillId="2" borderId="0" xfId="42" applyFont="1" applyFill="1" applyAlignment="1">
      <alignment vertical="center"/>
    </xf>
    <xf numFmtId="0" fontId="20" fillId="2" borderId="0" xfId="0" applyFont="1" applyFill="1" applyBorder="1" applyAlignment="1">
      <alignment vertical="center"/>
    </xf>
    <xf numFmtId="0" fontId="19" fillId="2" borderId="0" xfId="42" applyFont="1" applyFill="1"/>
    <xf numFmtId="0" fontId="17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/>
    <xf numFmtId="0" fontId="14" fillId="2" borderId="0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 wrapText="1"/>
    </xf>
    <xf numFmtId="0" fontId="23" fillId="8" borderId="11" xfId="0" applyFont="1" applyFill="1" applyBorder="1" applyAlignment="1">
      <alignment horizontal="center" vertical="center"/>
    </xf>
    <xf numFmtId="0" fontId="0" fillId="0" borderId="0" xfId="0" applyFont="1"/>
    <xf numFmtId="0" fontId="31" fillId="11" borderId="12" xfId="0" applyFont="1" applyFill="1" applyBorder="1" applyAlignment="1">
      <alignment vertical="center" wrapText="1"/>
    </xf>
    <xf numFmtId="0" fontId="31" fillId="11" borderId="13" xfId="0" applyFont="1" applyFill="1" applyBorder="1" applyAlignment="1">
      <alignment vertical="center" wrapText="1"/>
    </xf>
    <xf numFmtId="0" fontId="16" fillId="2" borderId="0" xfId="0" applyFont="1" applyFill="1" applyBorder="1" applyAlignment="1"/>
    <xf numFmtId="0" fontId="18" fillId="2" borderId="0" xfId="0" applyFont="1" applyFill="1" applyAlignment="1"/>
    <xf numFmtId="0" fontId="21" fillId="5" borderId="1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vertical="center"/>
    </xf>
    <xf numFmtId="0" fontId="21" fillId="5" borderId="5" xfId="0" applyFont="1" applyFill="1" applyBorder="1" applyAlignment="1">
      <alignment horizontal="center" vertical="center"/>
    </xf>
    <xf numFmtId="0" fontId="0" fillId="0" borderId="0" xfId="0" applyFill="1"/>
    <xf numFmtId="0" fontId="12" fillId="2" borderId="0" xfId="0" applyFont="1" applyFill="1"/>
    <xf numFmtId="0" fontId="12" fillId="2" borderId="0" xfId="0" applyFont="1" applyFill="1"/>
    <xf numFmtId="0" fontId="26" fillId="0" borderId="0" xfId="0" applyFont="1" applyAlignment="1">
      <alignment horizontal="center"/>
    </xf>
    <xf numFmtId="0" fontId="3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/>
    <xf numFmtId="0" fontId="37" fillId="2" borderId="0" xfId="0" applyFont="1" applyFill="1" applyAlignment="1">
      <alignment vertical="center"/>
    </xf>
    <xf numFmtId="3" fontId="35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3" fontId="35" fillId="0" borderId="0" xfId="0" applyNumberFormat="1" applyFont="1" applyAlignment="1">
      <alignment vertical="center"/>
    </xf>
    <xf numFmtId="9" fontId="26" fillId="0" borderId="0" xfId="41" applyFont="1" applyAlignment="1">
      <alignment vertical="center"/>
    </xf>
    <xf numFmtId="44" fontId="26" fillId="0" borderId="0" xfId="173" applyNumberFormat="1" applyFont="1" applyAlignment="1">
      <alignment horizontal="center" vertical="center"/>
    </xf>
    <xf numFmtId="1" fontId="26" fillId="0" borderId="0" xfId="0" applyNumberFormat="1" applyFont="1" applyAlignment="1">
      <alignment vertical="center"/>
    </xf>
    <xf numFmtId="9" fontId="26" fillId="0" borderId="0" xfId="41" applyFont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25" fillId="8" borderId="11" xfId="0" applyFont="1" applyFill="1" applyBorder="1" applyAlignment="1">
      <alignment horizontal="center" vertical="center"/>
    </xf>
    <xf numFmtId="0" fontId="25" fillId="12" borderId="11" xfId="0" applyFont="1" applyFill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26" fillId="2" borderId="0" xfId="0" applyFont="1" applyFill="1" applyAlignment="1">
      <alignment horizontal="center"/>
    </xf>
    <xf numFmtId="0" fontId="26" fillId="2" borderId="0" xfId="0" applyFont="1" applyFill="1"/>
    <xf numFmtId="1" fontId="26" fillId="0" borderId="0" xfId="0" applyNumberFormat="1" applyFont="1" applyAlignment="1">
      <alignment horizontal="center" vertical="center"/>
    </xf>
    <xf numFmtId="21" fontId="26" fillId="2" borderId="0" xfId="0" applyNumberFormat="1" applyFont="1" applyFill="1" applyAlignment="1">
      <alignment horizontal="center"/>
    </xf>
    <xf numFmtId="0" fontId="40" fillId="0" borderId="0" xfId="0" applyFont="1" applyAlignment="1">
      <alignment vertical="center"/>
    </xf>
    <xf numFmtId="9" fontId="27" fillId="0" borderId="0" xfId="41" applyFont="1" applyAlignment="1">
      <alignment horizontal="center" vertical="center"/>
    </xf>
    <xf numFmtId="44" fontId="26" fillId="0" borderId="0" xfId="174" applyFont="1" applyAlignment="1">
      <alignment horizontal="center" vertical="center"/>
    </xf>
    <xf numFmtId="3" fontId="0" fillId="0" borderId="0" xfId="0" applyNumberFormat="1"/>
    <xf numFmtId="0" fontId="43" fillId="0" borderId="0" xfId="0" applyFont="1" applyAlignment="1">
      <alignment vertical="center"/>
    </xf>
    <xf numFmtId="0" fontId="23" fillId="8" borderId="15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68" fontId="23" fillId="0" borderId="0" xfId="0" applyNumberFormat="1" applyFont="1" applyAlignment="1">
      <alignment horizontal="center" vertical="center" wrapText="1"/>
    </xf>
    <xf numFmtId="168" fontId="24" fillId="0" borderId="0" xfId="0" applyNumberFormat="1" applyFont="1" applyAlignment="1">
      <alignment horizontal="center" vertical="center" wrapText="1"/>
    </xf>
    <xf numFmtId="3" fontId="27" fillId="0" borderId="0" xfId="33" applyNumberFormat="1" applyFont="1" applyFill="1" applyBorder="1" applyAlignment="1">
      <alignment horizontal="center" vertical="center"/>
    </xf>
    <xf numFmtId="168" fontId="27" fillId="0" borderId="0" xfId="41" applyNumberFormat="1" applyFont="1" applyFill="1" applyBorder="1" applyAlignment="1">
      <alignment horizontal="center" vertical="center"/>
    </xf>
    <xf numFmtId="1" fontId="27" fillId="0" borderId="0" xfId="33" applyNumberFormat="1" applyFont="1" applyFill="1" applyBorder="1" applyAlignment="1">
      <alignment horizontal="center" vertical="center"/>
    </xf>
    <xf numFmtId="1" fontId="27" fillId="0" borderId="0" xfId="41" applyNumberFormat="1" applyFont="1" applyFill="1" applyBorder="1" applyAlignment="1">
      <alignment horizontal="center" vertical="center"/>
    </xf>
    <xf numFmtId="10" fontId="27" fillId="0" borderId="0" xfId="0" applyNumberFormat="1" applyFont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9" fontId="26" fillId="0" borderId="0" xfId="41" applyFont="1" applyFill="1" applyBorder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168" fontId="28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8" fontId="27" fillId="0" borderId="0" xfId="0" applyNumberFormat="1" applyFont="1" applyAlignment="1">
      <alignment horizontal="center" vertical="center"/>
    </xf>
    <xf numFmtId="9" fontId="27" fillId="0" borderId="0" xfId="0" applyNumberFormat="1" applyFont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/>
    </xf>
    <xf numFmtId="10" fontId="28" fillId="0" borderId="0" xfId="0" applyNumberFormat="1" applyFont="1" applyAlignment="1">
      <alignment horizontal="center" vertical="center"/>
    </xf>
    <xf numFmtId="3" fontId="28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right"/>
    </xf>
    <xf numFmtId="9" fontId="28" fillId="0" borderId="0" xfId="0" applyNumberFormat="1" applyFont="1" applyAlignment="1">
      <alignment horizontal="center" vertical="center"/>
    </xf>
    <xf numFmtId="0" fontId="4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2" fillId="0" borderId="0" xfId="0" applyFont="1" applyAlignment="1">
      <alignment vertical="center"/>
    </xf>
    <xf numFmtId="0" fontId="23" fillId="8" borderId="16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/>
    </xf>
    <xf numFmtId="0" fontId="23" fillId="8" borderId="17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8" fillId="0" borderId="0" xfId="175" applyFont="1" applyAlignment="1" applyProtection="1">
      <alignment vertical="center"/>
    </xf>
    <xf numFmtId="3" fontId="26" fillId="2" borderId="0" xfId="0" applyNumberFormat="1" applyFont="1" applyFill="1" applyAlignment="1">
      <alignment horizontal="center" vertical="center"/>
    </xf>
    <xf numFmtId="0" fontId="23" fillId="8" borderId="9" xfId="0" applyFont="1" applyFill="1" applyBorder="1" applyAlignment="1">
      <alignment horizontal="center" vertical="center"/>
    </xf>
    <xf numFmtId="0" fontId="23" fillId="8" borderId="18" xfId="0" applyFont="1" applyFill="1" applyBorder="1" applyAlignment="1">
      <alignment vertical="center"/>
    </xf>
    <xf numFmtId="0" fontId="23" fillId="8" borderId="18" xfId="0" applyFont="1" applyFill="1" applyBorder="1" applyAlignment="1">
      <alignment horizontal="center" vertical="center"/>
    </xf>
    <xf numFmtId="0" fontId="23" fillId="6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/>
    </xf>
    <xf numFmtId="14" fontId="0" fillId="2" borderId="19" xfId="0" applyNumberFormat="1" applyFill="1" applyBorder="1" applyAlignment="1">
      <alignment horizontal="center"/>
    </xf>
    <xf numFmtId="0" fontId="0" fillId="2" borderId="19" xfId="0" applyFill="1" applyBorder="1"/>
    <xf numFmtId="14" fontId="0" fillId="2" borderId="19" xfId="0" applyNumberFormat="1" applyFill="1" applyBorder="1"/>
    <xf numFmtId="22" fontId="0" fillId="2" borderId="19" xfId="0" applyNumberFormat="1" applyFill="1" applyBorder="1"/>
    <xf numFmtId="21" fontId="0" fillId="2" borderId="19" xfId="0" applyNumberFormat="1" applyFill="1" applyBorder="1"/>
    <xf numFmtId="0" fontId="0" fillId="2" borderId="20" xfId="0" applyFill="1" applyBorder="1"/>
    <xf numFmtId="0" fontId="0" fillId="2" borderId="4" xfId="0" applyFill="1" applyBorder="1"/>
    <xf numFmtId="0" fontId="12" fillId="2" borderId="0" xfId="0" applyFont="1" applyFill="1" applyAlignment="1">
      <alignment horizontal="right"/>
    </xf>
    <xf numFmtId="0" fontId="18" fillId="2" borderId="0" xfId="0" applyFont="1" applyFill="1" applyAlignment="1">
      <alignment horizontal="right"/>
    </xf>
    <xf numFmtId="0" fontId="17" fillId="4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vertical="center"/>
    </xf>
    <xf numFmtId="0" fontId="17" fillId="4" borderId="3" xfId="0" applyFont="1" applyFill="1" applyBorder="1" applyAlignment="1">
      <alignment horizontal="center" vertical="center"/>
    </xf>
    <xf numFmtId="0" fontId="26" fillId="7" borderId="21" xfId="0" applyFont="1" applyFill="1" applyBorder="1" applyAlignment="1">
      <alignment horizontal="center" vertical="center"/>
    </xf>
    <xf numFmtId="0" fontId="26" fillId="7" borderId="21" xfId="0" applyFont="1" applyFill="1" applyBorder="1" applyAlignment="1">
      <alignment horizontal="left" vertical="center"/>
    </xf>
    <xf numFmtId="168" fontId="23" fillId="8" borderId="24" xfId="0" applyNumberFormat="1" applyFont="1" applyFill="1" applyBorder="1" applyAlignment="1">
      <alignment horizontal="center" vertical="center"/>
    </xf>
    <xf numFmtId="0" fontId="27" fillId="2" borderId="23" xfId="0" applyFont="1" applyFill="1" applyBorder="1" applyAlignment="1">
      <alignment vertical="center"/>
    </xf>
    <xf numFmtId="3" fontId="26" fillId="2" borderId="23" xfId="0" applyNumberFormat="1" applyFont="1" applyFill="1" applyBorder="1" applyAlignment="1">
      <alignment horizontal="center" vertical="center"/>
    </xf>
    <xf numFmtId="3" fontId="27" fillId="2" borderId="23" xfId="0" applyNumberFormat="1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vertical="center"/>
    </xf>
    <xf numFmtId="3" fontId="32" fillId="2" borderId="23" xfId="0" applyNumberFormat="1" applyFont="1" applyFill="1" applyBorder="1" applyAlignment="1">
      <alignment horizontal="center" vertical="center"/>
    </xf>
    <xf numFmtId="3" fontId="27" fillId="0" borderId="23" xfId="0" applyNumberFormat="1" applyFont="1" applyBorder="1" applyAlignment="1">
      <alignment horizontal="center" vertical="center"/>
    </xf>
    <xf numFmtId="3" fontId="0" fillId="2" borderId="23" xfId="0" applyNumberFormat="1" applyFill="1" applyBorder="1" applyAlignment="1">
      <alignment horizontal="center" vertical="center"/>
    </xf>
    <xf numFmtId="0" fontId="27" fillId="7" borderId="23" xfId="0" applyFont="1" applyFill="1" applyBorder="1" applyAlignment="1">
      <alignment vertical="center"/>
    </xf>
    <xf numFmtId="3" fontId="26" fillId="3" borderId="23" xfId="0" applyNumberFormat="1" applyFont="1" applyFill="1" applyBorder="1" applyAlignment="1">
      <alignment horizontal="center" vertical="center"/>
    </xf>
    <xf numFmtId="3" fontId="26" fillId="0" borderId="23" xfId="0" applyNumberFormat="1" applyFont="1" applyBorder="1" applyAlignment="1">
      <alignment horizontal="center" vertical="center"/>
    </xf>
    <xf numFmtId="3" fontId="26" fillId="0" borderId="23" xfId="41" applyNumberFormat="1" applyFont="1" applyBorder="1" applyAlignment="1">
      <alignment horizontal="center" vertical="center"/>
    </xf>
    <xf numFmtId="1" fontId="26" fillId="0" borderId="23" xfId="0" applyNumberFormat="1" applyFont="1" applyBorder="1" applyAlignment="1">
      <alignment horizontal="center" vertical="center"/>
    </xf>
    <xf numFmtId="168" fontId="23" fillId="8" borderId="23" xfId="0" applyNumberFormat="1" applyFont="1" applyFill="1" applyBorder="1" applyAlignment="1">
      <alignment vertical="center"/>
    </xf>
    <xf numFmtId="9" fontId="23" fillId="8" borderId="23" xfId="41" applyFont="1" applyFill="1" applyBorder="1" applyAlignment="1">
      <alignment horizontal="center" vertical="center"/>
    </xf>
    <xf numFmtId="9" fontId="27" fillId="13" borderId="23" xfId="0" applyNumberFormat="1" applyFont="1" applyFill="1" applyBorder="1" applyAlignment="1">
      <alignment horizontal="center" vertical="center"/>
    </xf>
    <xf numFmtId="10" fontId="23" fillId="8" borderId="23" xfId="41" applyNumberFormat="1" applyFont="1" applyFill="1" applyBorder="1" applyAlignment="1">
      <alignment horizontal="center" vertical="center"/>
    </xf>
    <xf numFmtId="168" fontId="23" fillId="8" borderId="23" xfId="41" applyNumberFormat="1" applyFont="1" applyFill="1" applyBorder="1" applyAlignment="1">
      <alignment horizontal="center" vertical="center"/>
    </xf>
    <xf numFmtId="169" fontId="26" fillId="2" borderId="23" xfId="0" applyNumberFormat="1" applyFont="1" applyFill="1" applyBorder="1" applyAlignment="1">
      <alignment horizontal="center"/>
    </xf>
    <xf numFmtId="21" fontId="0" fillId="0" borderId="23" xfId="0" applyNumberFormat="1" applyBorder="1" applyAlignment="1">
      <alignment horizontal="center" vertical="center"/>
    </xf>
    <xf numFmtId="169" fontId="27" fillId="0" borderId="23" xfId="0" applyNumberFormat="1" applyFont="1" applyBorder="1" applyAlignment="1">
      <alignment horizontal="center" vertical="center"/>
    </xf>
    <xf numFmtId="0" fontId="28" fillId="7" borderId="23" xfId="0" applyFont="1" applyFill="1" applyBorder="1" applyAlignment="1">
      <alignment vertical="center"/>
    </xf>
    <xf numFmtId="21" fontId="26" fillId="2" borderId="23" xfId="0" applyNumberFormat="1" applyFont="1" applyFill="1" applyBorder="1" applyAlignment="1">
      <alignment horizontal="center" vertical="center"/>
    </xf>
    <xf numFmtId="9" fontId="26" fillId="2" borderId="23" xfId="41" applyFont="1" applyFill="1" applyBorder="1" applyAlignment="1">
      <alignment horizontal="center"/>
    </xf>
    <xf numFmtId="9" fontId="27" fillId="0" borderId="23" xfId="41" applyFont="1" applyBorder="1" applyAlignment="1">
      <alignment horizontal="center" vertical="center"/>
    </xf>
    <xf numFmtId="9" fontId="26" fillId="2" borderId="23" xfId="0" applyNumberFormat="1" applyFont="1" applyFill="1" applyBorder="1" applyAlignment="1">
      <alignment horizontal="center"/>
    </xf>
    <xf numFmtId="46" fontId="26" fillId="0" borderId="23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10" fontId="27" fillId="13" borderId="23" xfId="0" applyNumberFormat="1" applyFont="1" applyFill="1" applyBorder="1" applyAlignment="1">
      <alignment horizontal="center" vertical="center"/>
    </xf>
    <xf numFmtId="46" fontId="42" fillId="0" borderId="23" xfId="0" applyNumberFormat="1" applyFont="1" applyBorder="1" applyAlignment="1">
      <alignment horizontal="center" vertical="center"/>
    </xf>
    <xf numFmtId="21" fontId="0" fillId="0" borderId="23" xfId="0" applyNumberFormat="1" applyBorder="1" applyAlignment="1">
      <alignment horizontal="center"/>
    </xf>
    <xf numFmtId="21" fontId="0" fillId="2" borderId="23" xfId="0" applyNumberFormat="1" applyFill="1" applyBorder="1" applyAlignment="1">
      <alignment horizontal="center"/>
    </xf>
    <xf numFmtId="168" fontId="0" fillId="0" borderId="23" xfId="0" applyNumberFormat="1" applyBorder="1" applyAlignment="1">
      <alignment horizontal="center"/>
    </xf>
    <xf numFmtId="9" fontId="0" fillId="0" borderId="23" xfId="0" applyNumberFormat="1" applyBorder="1" applyAlignment="1">
      <alignment horizontal="center"/>
    </xf>
    <xf numFmtId="10" fontId="0" fillId="0" borderId="23" xfId="0" applyNumberFormat="1" applyBorder="1" applyAlignment="1">
      <alignment horizontal="center"/>
    </xf>
    <xf numFmtId="168" fontId="24" fillId="0" borderId="23" xfId="0" applyNumberFormat="1" applyFont="1" applyBorder="1" applyAlignment="1">
      <alignment horizontal="center"/>
    </xf>
    <xf numFmtId="3" fontId="26" fillId="0" borderId="23" xfId="0" applyNumberFormat="1" applyFon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2" fontId="42" fillId="0" borderId="23" xfId="0" applyNumberFormat="1" applyFont="1" applyBorder="1" applyAlignment="1">
      <alignment horizontal="center" vertical="center"/>
    </xf>
    <xf numFmtId="1" fontId="42" fillId="0" borderId="23" xfId="0" applyNumberFormat="1" applyFont="1" applyBorder="1" applyAlignment="1">
      <alignment horizontal="center" vertical="center"/>
    </xf>
    <xf numFmtId="1" fontId="0" fillId="0" borderId="23" xfId="0" applyNumberFormat="1" applyBorder="1" applyAlignment="1">
      <alignment horizontal="center"/>
    </xf>
    <xf numFmtId="170" fontId="42" fillId="0" borderId="23" xfId="0" applyNumberFormat="1" applyFont="1" applyBorder="1" applyAlignment="1">
      <alignment horizontal="center" vertical="center"/>
    </xf>
    <xf numFmtId="1" fontId="27" fillId="0" borderId="23" xfId="0" applyNumberFormat="1" applyFont="1" applyBorder="1" applyAlignment="1">
      <alignment horizontal="center" vertical="center"/>
    </xf>
    <xf numFmtId="9" fontId="0" fillId="0" borderId="23" xfId="41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10" fontId="0" fillId="0" borderId="23" xfId="41" applyNumberFormat="1" applyFont="1" applyBorder="1" applyAlignment="1">
      <alignment horizontal="center"/>
    </xf>
    <xf numFmtId="0" fontId="23" fillId="12" borderId="23" xfId="0" applyFont="1" applyFill="1" applyBorder="1" applyAlignment="1">
      <alignment horizontal="center" vertical="center" wrapText="1"/>
    </xf>
    <xf numFmtId="3" fontId="26" fillId="0" borderId="24" xfId="0" applyNumberFormat="1" applyFont="1" applyBorder="1" applyAlignment="1">
      <alignment horizontal="center" vertical="center"/>
    </xf>
    <xf numFmtId="1" fontId="26" fillId="2" borderId="24" xfId="41" applyNumberFormat="1" applyFont="1" applyFill="1" applyBorder="1" applyAlignment="1">
      <alignment horizontal="center" vertical="center"/>
    </xf>
    <xf numFmtId="1" fontId="26" fillId="0" borderId="24" xfId="41" applyNumberFormat="1" applyFont="1" applyBorder="1" applyAlignment="1">
      <alignment horizontal="center" vertical="center"/>
    </xf>
    <xf numFmtId="3" fontId="27" fillId="0" borderId="24" xfId="0" applyNumberFormat="1" applyFont="1" applyBorder="1" applyAlignment="1">
      <alignment horizontal="center" vertical="center"/>
    </xf>
    <xf numFmtId="9" fontId="27" fillId="0" borderId="24" xfId="0" applyNumberFormat="1" applyFont="1" applyBorder="1" applyAlignment="1">
      <alignment horizontal="center" vertical="center"/>
    </xf>
    <xf numFmtId="1" fontId="27" fillId="0" borderId="23" xfId="33" applyNumberFormat="1" applyFont="1" applyBorder="1" applyAlignment="1">
      <alignment horizontal="center" vertical="center"/>
    </xf>
    <xf numFmtId="1" fontId="26" fillId="0" borderId="23" xfId="41" applyNumberFormat="1" applyFont="1" applyBorder="1" applyAlignment="1">
      <alignment horizontal="center" vertical="center"/>
    </xf>
    <xf numFmtId="0" fontId="26" fillId="0" borderId="24" xfId="0" applyFont="1" applyBorder="1" applyAlignment="1">
      <alignment horizontal="center"/>
    </xf>
    <xf numFmtId="3" fontId="32" fillId="3" borderId="23" xfId="0" applyNumberFormat="1" applyFont="1" applyFill="1" applyBorder="1" applyAlignment="1">
      <alignment horizontal="center" vertical="center"/>
    </xf>
    <xf numFmtId="0" fontId="28" fillId="9" borderId="23" xfId="0" applyFont="1" applyFill="1" applyBorder="1" applyAlignment="1">
      <alignment vertical="center"/>
    </xf>
    <xf numFmtId="3" fontId="27" fillId="9" borderId="23" xfId="0" applyNumberFormat="1" applyFont="1" applyFill="1" applyBorder="1" applyAlignment="1">
      <alignment horizontal="center" vertical="center"/>
    </xf>
    <xf numFmtId="3" fontId="28" fillId="9" borderId="24" xfId="0" applyNumberFormat="1" applyFont="1" applyFill="1" applyBorder="1" applyAlignment="1">
      <alignment horizontal="center" vertical="center"/>
    </xf>
    <xf numFmtId="9" fontId="28" fillId="9" borderId="24" xfId="0" applyNumberFormat="1" applyFont="1" applyFill="1" applyBorder="1" applyAlignment="1">
      <alignment horizontal="center" vertical="center"/>
    </xf>
    <xf numFmtId="3" fontId="28" fillId="9" borderId="23" xfId="0" applyNumberFormat="1" applyFont="1" applyFill="1" applyBorder="1" applyAlignment="1">
      <alignment horizontal="center" vertical="center"/>
    </xf>
    <xf numFmtId="0" fontId="23" fillId="8" borderId="23" xfId="0" applyFont="1" applyFill="1" applyBorder="1" applyAlignment="1">
      <alignment horizontal="center" vertical="center"/>
    </xf>
    <xf numFmtId="0" fontId="26" fillId="0" borderId="23" xfId="0" applyFont="1" applyBorder="1" applyAlignment="1">
      <alignment horizontal="center"/>
    </xf>
    <xf numFmtId="0" fontId="26" fillId="2" borderId="23" xfId="0" applyFont="1" applyFill="1" applyBorder="1" applyAlignment="1">
      <alignment horizontal="center"/>
    </xf>
    <xf numFmtId="9" fontId="26" fillId="0" borderId="23" xfId="41" applyFont="1" applyBorder="1" applyAlignment="1">
      <alignment horizontal="center"/>
    </xf>
    <xf numFmtId="1" fontId="26" fillId="2" borderId="23" xfId="0" applyNumberFormat="1" applyFont="1" applyFill="1" applyBorder="1" applyAlignment="1">
      <alignment horizontal="center"/>
    </xf>
    <xf numFmtId="1" fontId="26" fillId="0" borderId="23" xfId="0" applyNumberFormat="1" applyFont="1" applyBorder="1" applyAlignment="1">
      <alignment horizontal="center"/>
    </xf>
    <xf numFmtId="0" fontId="27" fillId="9" borderId="23" xfId="0" applyFont="1" applyFill="1" applyBorder="1" applyAlignment="1">
      <alignment horizontal="center" vertical="center"/>
    </xf>
    <xf numFmtId="1" fontId="27" fillId="9" borderId="23" xfId="0" applyNumberFormat="1" applyFont="1" applyFill="1" applyBorder="1" applyAlignment="1">
      <alignment horizontal="center" vertical="center"/>
    </xf>
    <xf numFmtId="0" fontId="27" fillId="9" borderId="24" xfId="0" applyFont="1" applyFill="1" applyBorder="1" applyAlignment="1">
      <alignment horizontal="center" vertical="center"/>
    </xf>
    <xf numFmtId="9" fontId="27" fillId="10" borderId="23" xfId="41" applyFont="1" applyFill="1" applyBorder="1" applyAlignment="1">
      <alignment horizontal="center" vertical="center"/>
    </xf>
    <xf numFmtId="3" fontId="26" fillId="0" borderId="24" xfId="0" applyNumberFormat="1" applyFont="1" applyBorder="1" applyAlignment="1">
      <alignment horizontal="center"/>
    </xf>
    <xf numFmtId="9" fontId="27" fillId="0" borderId="24" xfId="41" applyFont="1" applyBorder="1" applyAlignment="1">
      <alignment horizontal="center" vertical="center"/>
    </xf>
    <xf numFmtId="1" fontId="26" fillId="2" borderId="23" xfId="41" applyNumberFormat="1" applyFont="1" applyFill="1" applyBorder="1" applyAlignment="1">
      <alignment horizontal="center" vertical="center"/>
    </xf>
    <xf numFmtId="9" fontId="27" fillId="2" borderId="23" xfId="0" applyNumberFormat="1" applyFont="1" applyFill="1" applyBorder="1" applyAlignment="1">
      <alignment horizontal="center" vertical="center"/>
    </xf>
    <xf numFmtId="9" fontId="27" fillId="10" borderId="23" xfId="0" applyNumberFormat="1" applyFont="1" applyFill="1" applyBorder="1" applyAlignment="1">
      <alignment horizontal="center" vertical="center"/>
    </xf>
    <xf numFmtId="0" fontId="27" fillId="14" borderId="23" xfId="0" applyFont="1" applyFill="1" applyBorder="1"/>
    <xf numFmtId="0" fontId="27" fillId="7" borderId="24" xfId="0" applyFont="1" applyFill="1" applyBorder="1" applyAlignment="1">
      <alignment vertical="center"/>
    </xf>
    <xf numFmtId="0" fontId="27" fillId="14" borderId="24" xfId="0" applyFont="1" applyFill="1" applyBorder="1"/>
    <xf numFmtId="9" fontId="28" fillId="9" borderId="23" xfId="41" applyFont="1" applyFill="1" applyBorder="1" applyAlignment="1">
      <alignment horizontal="center" vertical="center"/>
    </xf>
    <xf numFmtId="168" fontId="23" fillId="8" borderId="23" xfId="0" applyNumberFormat="1" applyFont="1" applyFill="1" applyBorder="1" applyAlignment="1">
      <alignment horizontal="center" vertical="center"/>
    </xf>
    <xf numFmtId="0" fontId="26" fillId="7" borderId="23" xfId="0" applyFont="1" applyFill="1" applyBorder="1" applyAlignment="1">
      <alignment horizontal="center" vertical="center"/>
    </xf>
    <xf numFmtId="0" fontId="26" fillId="7" borderId="23" xfId="0" applyFont="1" applyFill="1" applyBorder="1" applyAlignment="1">
      <alignment horizontal="left" vertical="center"/>
    </xf>
    <xf numFmtId="0" fontId="26" fillId="7" borderId="23" xfId="0" applyFont="1" applyFill="1" applyBorder="1" applyAlignment="1">
      <alignment horizontal="left" vertical="center" wrapText="1"/>
    </xf>
    <xf numFmtId="0" fontId="26" fillId="7" borderId="23" xfId="0" applyFont="1" applyFill="1" applyBorder="1" applyAlignment="1">
      <alignment horizontal="center" vertical="center" wrapText="1"/>
    </xf>
    <xf numFmtId="0" fontId="27" fillId="7" borderId="23" xfId="0" applyFont="1" applyFill="1" applyBorder="1" applyAlignment="1">
      <alignment horizontal="left" vertical="center" wrapText="1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26" fillId="7" borderId="21" xfId="0" applyFont="1" applyFill="1" applyBorder="1" applyAlignment="1">
      <alignment horizontal="center" vertical="center"/>
    </xf>
    <xf numFmtId="0" fontId="26" fillId="7" borderId="9" xfId="0" applyFont="1" applyFill="1" applyBorder="1" applyAlignment="1">
      <alignment horizontal="center" vertical="center"/>
    </xf>
    <xf numFmtId="0" fontId="26" fillId="7" borderId="6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26" fillId="7" borderId="22" xfId="0" applyFont="1" applyFill="1" applyBorder="1" applyAlignment="1">
      <alignment horizontal="center" vertical="center"/>
    </xf>
    <xf numFmtId="0" fontId="26" fillId="7" borderId="22" xfId="0" applyFont="1" applyFill="1" applyBorder="1" applyAlignment="1">
      <alignment horizontal="center" vertical="center" wrapText="1"/>
    </xf>
    <xf numFmtId="0" fontId="26" fillId="7" borderId="9" xfId="0" applyFont="1" applyFill="1" applyBorder="1" applyAlignment="1">
      <alignment horizontal="center" vertical="center" wrapText="1"/>
    </xf>
    <xf numFmtId="0" fontId="26" fillId="7" borderId="6" xfId="0" applyFont="1" applyFill="1" applyBorder="1" applyAlignment="1">
      <alignment horizontal="center" vertical="center" wrapText="1"/>
    </xf>
    <xf numFmtId="0" fontId="46" fillId="7" borderId="21" xfId="0" applyFont="1" applyFill="1" applyBorder="1" applyAlignment="1">
      <alignment horizontal="center" vertical="center"/>
    </xf>
    <xf numFmtId="0" fontId="46" fillId="7" borderId="9" xfId="0" applyFont="1" applyFill="1" applyBorder="1" applyAlignment="1">
      <alignment horizontal="center" vertical="center"/>
    </xf>
    <xf numFmtId="0" fontId="46" fillId="7" borderId="4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27" fillId="7" borderId="21" xfId="0" applyFont="1" applyFill="1" applyBorder="1" applyAlignment="1">
      <alignment horizontal="left" vertical="center"/>
    </xf>
    <xf numFmtId="0" fontId="27" fillId="7" borderId="4" xfId="0" applyFont="1" applyFill="1" applyBorder="1" applyAlignment="1">
      <alignment horizontal="left" vertical="center"/>
    </xf>
    <xf numFmtId="168" fontId="23" fillId="8" borderId="24" xfId="0" applyNumberFormat="1" applyFont="1" applyFill="1" applyBorder="1" applyAlignment="1">
      <alignment horizontal="center" vertical="center"/>
    </xf>
    <xf numFmtId="168" fontId="23" fillId="8" borderId="25" xfId="0" applyNumberFormat="1" applyFont="1" applyFill="1" applyBorder="1" applyAlignment="1">
      <alignment horizontal="center" vertical="center"/>
    </xf>
    <xf numFmtId="168" fontId="23" fillId="8" borderId="26" xfId="0" applyNumberFormat="1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0" fontId="46" fillId="7" borderId="21" xfId="0" applyFont="1" applyFill="1" applyBorder="1" applyAlignment="1">
      <alignment horizontal="center" vertical="center" wrapText="1"/>
    </xf>
    <xf numFmtId="0" fontId="46" fillId="7" borderId="9" xfId="0" applyFont="1" applyFill="1" applyBorder="1" applyAlignment="1">
      <alignment horizontal="center" vertical="center" wrapText="1"/>
    </xf>
    <xf numFmtId="0" fontId="46" fillId="7" borderId="4" xfId="0" applyFont="1" applyFill="1" applyBorder="1" applyAlignment="1">
      <alignment horizontal="center" vertical="center" wrapText="1"/>
    </xf>
    <xf numFmtId="0" fontId="46" fillId="7" borderId="2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168" fontId="23" fillId="8" borderId="24" xfId="0" applyNumberFormat="1" applyFont="1" applyFill="1" applyBorder="1" applyAlignment="1">
      <alignment horizontal="center" vertical="center" wrapText="1"/>
    </xf>
    <xf numFmtId="168" fontId="23" fillId="8" borderId="26" xfId="0" applyNumberFormat="1" applyFont="1" applyFill="1" applyBorder="1" applyAlignment="1">
      <alignment horizontal="center" vertical="center" wrapText="1"/>
    </xf>
    <xf numFmtId="168" fontId="23" fillId="8" borderId="27" xfId="0" applyNumberFormat="1" applyFont="1" applyFill="1" applyBorder="1" applyAlignment="1">
      <alignment horizontal="center" vertical="center"/>
    </xf>
    <xf numFmtId="168" fontId="23" fillId="8" borderId="28" xfId="0" applyNumberFormat="1" applyFont="1" applyFill="1" applyBorder="1" applyAlignment="1">
      <alignment horizontal="center" vertical="center"/>
    </xf>
  </cellXfs>
  <cellStyles count="176">
    <cellStyle name="=C:\WINNT\SYSTEM32\COMMAND.COM" xfId="6" xr:uid="{00000000-0005-0000-0000-000000000000}"/>
    <cellStyle name="=C:\WINNT\SYSTEM32\COMMAND.COM 2 2" xfId="7" xr:uid="{00000000-0005-0000-0000-000001000000}"/>
    <cellStyle name="Estilo 1" xfId="8" xr:uid="{00000000-0005-0000-0000-000002000000}"/>
    <cellStyle name="Estilo 1 2" xfId="9" xr:uid="{00000000-0005-0000-0000-000003000000}"/>
    <cellStyle name="Estilo 1 3" xfId="10" xr:uid="{00000000-0005-0000-0000-000004000000}"/>
    <cellStyle name="Estilo 1 4" xfId="44" xr:uid="{00000000-0005-0000-0000-000005000000}"/>
    <cellStyle name="Euro" xfId="39" xr:uid="{00000000-0005-0000-0000-000006000000}"/>
    <cellStyle name="Hipervínculo" xfId="175" builtinId="8"/>
    <cellStyle name="Hipervínculo 2" xfId="11" xr:uid="{00000000-0005-0000-0000-000007000000}"/>
    <cellStyle name="Hipervínculo 2 2" xfId="35" xr:uid="{00000000-0005-0000-0000-000008000000}"/>
    <cellStyle name="Hipervínculo 4" xfId="34" xr:uid="{00000000-0005-0000-0000-000009000000}"/>
    <cellStyle name="Millares 2" xfId="33" xr:uid="{00000000-0005-0000-0000-00000A000000}"/>
    <cellStyle name="Millares 2 2" xfId="63" xr:uid="{00000000-0005-0000-0000-00000B000000}"/>
    <cellStyle name="Millares 2 3" xfId="70" xr:uid="{00000000-0005-0000-0000-00000C000000}"/>
    <cellStyle name="Millares 2 4" xfId="72" xr:uid="{00000000-0005-0000-0000-00000D000000}"/>
    <cellStyle name="Millares 2 5" xfId="50" xr:uid="{00000000-0005-0000-0000-00000E000000}"/>
    <cellStyle name="Millares 3" xfId="85" xr:uid="{00000000-0005-0000-0000-00000F000000}"/>
    <cellStyle name="Millares 4" xfId="103" xr:uid="{00000000-0005-0000-0000-000010000000}"/>
    <cellStyle name="Millares 5" xfId="128" xr:uid="{00000000-0005-0000-0000-000011000000}"/>
    <cellStyle name="Millares 6" xfId="45" xr:uid="{00000000-0005-0000-0000-000012000000}"/>
    <cellStyle name="Moneda 2" xfId="174" xr:uid="{4A7604FE-424C-4225-8DDC-EAAE9768DA37}"/>
    <cellStyle name="Moneda 3" xfId="173" xr:uid="{35E98374-E0F1-4ACF-99E3-A06A5009402C}"/>
    <cellStyle name="Normal" xfId="0" builtinId="0"/>
    <cellStyle name="Normal 10" xfId="32" xr:uid="{00000000-0005-0000-0000-000014000000}"/>
    <cellStyle name="Normal 10 2" xfId="115" xr:uid="{00000000-0005-0000-0000-000015000000}"/>
    <cellStyle name="Normal 10 2 2" xfId="162" xr:uid="{00000000-0005-0000-0000-000016000000}"/>
    <cellStyle name="Normal 10 3" xfId="140" xr:uid="{00000000-0005-0000-0000-000017000000}"/>
    <cellStyle name="Normal 10 4" xfId="84" xr:uid="{00000000-0005-0000-0000-000018000000}"/>
    <cellStyle name="Normal 11" xfId="38" xr:uid="{00000000-0005-0000-0000-000019000000}"/>
    <cellStyle name="Normal 11 2" xfId="42" xr:uid="{00000000-0005-0000-0000-00001A000000}"/>
    <cellStyle name="Normal 11 3" xfId="102" xr:uid="{00000000-0005-0000-0000-00001B000000}"/>
    <cellStyle name="Normal 12" xfId="37" xr:uid="{00000000-0005-0000-0000-00001C000000}"/>
    <cellStyle name="Normal 12 2" xfId="151" xr:uid="{00000000-0005-0000-0000-00001D000000}"/>
    <cellStyle name="Normal 12 3" xfId="101" xr:uid="{00000000-0005-0000-0000-00001E000000}"/>
    <cellStyle name="Normal 13" xfId="127" xr:uid="{00000000-0005-0000-0000-00001F000000}"/>
    <cellStyle name="Normal 14" xfId="126" xr:uid="{00000000-0005-0000-0000-000020000000}"/>
    <cellStyle name="Normal 15" xfId="43" xr:uid="{00000000-0005-0000-0000-000021000000}"/>
    <cellStyle name="Normal 2" xfId="3" xr:uid="{00000000-0005-0000-0000-000022000000}"/>
    <cellStyle name="Normal 2 10" xfId="54" xr:uid="{00000000-0005-0000-0000-000023000000}"/>
    <cellStyle name="Normal 2 10 2" xfId="68" xr:uid="{00000000-0005-0000-0000-000024000000}"/>
    <cellStyle name="Normal 2 10 3" xfId="83" xr:uid="{00000000-0005-0000-0000-000025000000}"/>
    <cellStyle name="Normal 2 11" xfId="69" xr:uid="{00000000-0005-0000-0000-000026000000}"/>
    <cellStyle name="Normal 2 12" xfId="59" xr:uid="{00000000-0005-0000-0000-000027000000}"/>
    <cellStyle name="Normal 2 12 2" xfId="93" xr:uid="{00000000-0005-0000-0000-000028000000}"/>
    <cellStyle name="Normal 2 2" xfId="13" xr:uid="{00000000-0005-0000-0000-000029000000}"/>
    <cellStyle name="Normal 2 2 2" xfId="28" xr:uid="{00000000-0005-0000-0000-00002A000000}"/>
    <cellStyle name="Normal 2 3" xfId="14" xr:uid="{00000000-0005-0000-0000-00002B000000}"/>
    <cellStyle name="Normal 2 4" xfId="15" xr:uid="{00000000-0005-0000-0000-00002C000000}"/>
    <cellStyle name="Normal 2 4 2" xfId="48" xr:uid="{00000000-0005-0000-0000-00002D000000}"/>
    <cellStyle name="Normal 2 4 3" xfId="58" xr:uid="{00000000-0005-0000-0000-00002E000000}"/>
    <cellStyle name="Normal 2 4 4" xfId="75" xr:uid="{00000000-0005-0000-0000-00002F000000}"/>
    <cellStyle name="Normal 2 5" xfId="12" xr:uid="{00000000-0005-0000-0000-000030000000}"/>
    <cellStyle name="Normal 2 6" xfId="23" xr:uid="{00000000-0005-0000-0000-000031000000}"/>
    <cellStyle name="Normal 2 7" xfId="25" xr:uid="{00000000-0005-0000-0000-000032000000}"/>
    <cellStyle name="Normal 2 8" xfId="36" xr:uid="{00000000-0005-0000-0000-000033000000}"/>
    <cellStyle name="Normal 2 8 2" xfId="62" xr:uid="{00000000-0005-0000-0000-000034000000}"/>
    <cellStyle name="Normal 2 8 3" xfId="79" xr:uid="{00000000-0005-0000-0000-000035000000}"/>
    <cellStyle name="Normal 2 8 4" xfId="49" xr:uid="{00000000-0005-0000-0000-000036000000}"/>
    <cellStyle name="Normal 2 9" xfId="52" xr:uid="{00000000-0005-0000-0000-000037000000}"/>
    <cellStyle name="Normal 2 9 2" xfId="66" xr:uid="{00000000-0005-0000-0000-000038000000}"/>
    <cellStyle name="Normal 2 9 3" xfId="81" xr:uid="{00000000-0005-0000-0000-000039000000}"/>
    <cellStyle name="Normal 3" xfId="1" xr:uid="{00000000-0005-0000-0000-00003A000000}"/>
    <cellStyle name="Normal 3 10" xfId="47" xr:uid="{00000000-0005-0000-0000-00003B000000}"/>
    <cellStyle name="Normal 3 2" xfId="17" xr:uid="{00000000-0005-0000-0000-00003C000000}"/>
    <cellStyle name="Normal 3 3" xfId="16" xr:uid="{00000000-0005-0000-0000-00003D000000}"/>
    <cellStyle name="Normal 3 3 2" xfId="65" xr:uid="{00000000-0005-0000-0000-00003E000000}"/>
    <cellStyle name="Normal 3 3 2 2" xfId="95" xr:uid="{00000000-0005-0000-0000-00003F000000}"/>
    <cellStyle name="Normal 3 3 2 2 2" xfId="121" xr:uid="{00000000-0005-0000-0000-000040000000}"/>
    <cellStyle name="Normal 3 3 2 2 2 2" xfId="168" xr:uid="{00000000-0005-0000-0000-000041000000}"/>
    <cellStyle name="Normal 3 3 2 2 3" xfId="146" xr:uid="{00000000-0005-0000-0000-000042000000}"/>
    <cellStyle name="Normal 3 3 2 3" xfId="110" xr:uid="{00000000-0005-0000-0000-000043000000}"/>
    <cellStyle name="Normal 3 3 2 3 2" xfId="157" xr:uid="{00000000-0005-0000-0000-000044000000}"/>
    <cellStyle name="Normal 3 3 2 4" xfId="135" xr:uid="{00000000-0005-0000-0000-000045000000}"/>
    <cellStyle name="Normal 3 3 3" xfId="80" xr:uid="{00000000-0005-0000-0000-000046000000}"/>
    <cellStyle name="Normal 3 3 3 2" xfId="99" xr:uid="{00000000-0005-0000-0000-000047000000}"/>
    <cellStyle name="Normal 3 3 3 2 2" xfId="124" xr:uid="{00000000-0005-0000-0000-000048000000}"/>
    <cellStyle name="Normal 3 3 3 2 2 2" xfId="171" xr:uid="{00000000-0005-0000-0000-000049000000}"/>
    <cellStyle name="Normal 3 3 3 2 3" xfId="149" xr:uid="{00000000-0005-0000-0000-00004A000000}"/>
    <cellStyle name="Normal 3 3 3 3" xfId="113" xr:uid="{00000000-0005-0000-0000-00004B000000}"/>
    <cellStyle name="Normal 3 3 3 3 2" xfId="160" xr:uid="{00000000-0005-0000-0000-00004C000000}"/>
    <cellStyle name="Normal 3 3 3 4" xfId="138" xr:uid="{00000000-0005-0000-0000-00004D000000}"/>
    <cellStyle name="Normal 3 3 4" xfId="88" xr:uid="{00000000-0005-0000-0000-00004E000000}"/>
    <cellStyle name="Normal 3 3 4 2" xfId="117" xr:uid="{00000000-0005-0000-0000-00004F000000}"/>
    <cellStyle name="Normal 3 3 4 2 2" xfId="164" xr:uid="{00000000-0005-0000-0000-000050000000}"/>
    <cellStyle name="Normal 3 3 4 3" xfId="142" xr:uid="{00000000-0005-0000-0000-000051000000}"/>
    <cellStyle name="Normal 3 3 5" xfId="106" xr:uid="{00000000-0005-0000-0000-000052000000}"/>
    <cellStyle name="Normal 3 3 5 2" xfId="153" xr:uid="{00000000-0005-0000-0000-000053000000}"/>
    <cellStyle name="Normal 3 3 6" xfId="131" xr:uid="{00000000-0005-0000-0000-000054000000}"/>
    <cellStyle name="Normal 3 3 7" xfId="51" xr:uid="{00000000-0005-0000-0000-000055000000}"/>
    <cellStyle name="Normal 3 4" xfId="53" xr:uid="{00000000-0005-0000-0000-000056000000}"/>
    <cellStyle name="Normal 3 4 2" xfId="67" xr:uid="{00000000-0005-0000-0000-000057000000}"/>
    <cellStyle name="Normal 3 4 2 2" xfId="96" xr:uid="{00000000-0005-0000-0000-000058000000}"/>
    <cellStyle name="Normal 3 4 2 2 2" xfId="122" xr:uid="{00000000-0005-0000-0000-000059000000}"/>
    <cellStyle name="Normal 3 4 2 2 2 2" xfId="169" xr:uid="{00000000-0005-0000-0000-00005A000000}"/>
    <cellStyle name="Normal 3 4 2 2 3" xfId="147" xr:uid="{00000000-0005-0000-0000-00005B000000}"/>
    <cellStyle name="Normal 3 4 2 3" xfId="111" xr:uid="{00000000-0005-0000-0000-00005C000000}"/>
    <cellStyle name="Normal 3 4 2 3 2" xfId="158" xr:uid="{00000000-0005-0000-0000-00005D000000}"/>
    <cellStyle name="Normal 3 4 2 4" xfId="136" xr:uid="{00000000-0005-0000-0000-00005E000000}"/>
    <cellStyle name="Normal 3 4 3" xfId="82" xr:uid="{00000000-0005-0000-0000-00005F000000}"/>
    <cellStyle name="Normal 3 4 3 2" xfId="100" xr:uid="{00000000-0005-0000-0000-000060000000}"/>
    <cellStyle name="Normal 3 4 3 2 2" xfId="125" xr:uid="{00000000-0005-0000-0000-000061000000}"/>
    <cellStyle name="Normal 3 4 3 2 2 2" xfId="172" xr:uid="{00000000-0005-0000-0000-000062000000}"/>
    <cellStyle name="Normal 3 4 3 2 3" xfId="150" xr:uid="{00000000-0005-0000-0000-000063000000}"/>
    <cellStyle name="Normal 3 4 3 3" xfId="114" xr:uid="{00000000-0005-0000-0000-000064000000}"/>
    <cellStyle name="Normal 3 4 3 3 2" xfId="161" xr:uid="{00000000-0005-0000-0000-000065000000}"/>
    <cellStyle name="Normal 3 4 3 4" xfId="139" xr:uid="{00000000-0005-0000-0000-000066000000}"/>
    <cellStyle name="Normal 3 4 4" xfId="89" xr:uid="{00000000-0005-0000-0000-000067000000}"/>
    <cellStyle name="Normal 3 4 4 2" xfId="118" xr:uid="{00000000-0005-0000-0000-000068000000}"/>
    <cellStyle name="Normal 3 4 4 2 2" xfId="165" xr:uid="{00000000-0005-0000-0000-000069000000}"/>
    <cellStyle name="Normal 3 4 4 3" xfId="143" xr:uid="{00000000-0005-0000-0000-00006A000000}"/>
    <cellStyle name="Normal 3 4 5" xfId="107" xr:uid="{00000000-0005-0000-0000-00006B000000}"/>
    <cellStyle name="Normal 3 4 5 2" xfId="154" xr:uid="{00000000-0005-0000-0000-00006C000000}"/>
    <cellStyle name="Normal 3 4 6" xfId="132" xr:uid="{00000000-0005-0000-0000-00006D000000}"/>
    <cellStyle name="Normal 3 5" xfId="57" xr:uid="{00000000-0005-0000-0000-00006E000000}"/>
    <cellStyle name="Normal 3 5 2" xfId="92" xr:uid="{00000000-0005-0000-0000-00006F000000}"/>
    <cellStyle name="Normal 3 5 2 2" xfId="119" xr:uid="{00000000-0005-0000-0000-000070000000}"/>
    <cellStyle name="Normal 3 5 2 2 2" xfId="166" xr:uid="{00000000-0005-0000-0000-000071000000}"/>
    <cellStyle name="Normal 3 5 2 3" xfId="144" xr:uid="{00000000-0005-0000-0000-000072000000}"/>
    <cellStyle name="Normal 3 5 3" xfId="108" xr:uid="{00000000-0005-0000-0000-000073000000}"/>
    <cellStyle name="Normal 3 5 3 2" xfId="155" xr:uid="{00000000-0005-0000-0000-000074000000}"/>
    <cellStyle name="Normal 3 5 4" xfId="133" xr:uid="{00000000-0005-0000-0000-000075000000}"/>
    <cellStyle name="Normal 3 6" xfId="74" xr:uid="{00000000-0005-0000-0000-000076000000}"/>
    <cellStyle name="Normal 3 6 2" xfId="98" xr:uid="{00000000-0005-0000-0000-000077000000}"/>
    <cellStyle name="Normal 3 6 2 2" xfId="123" xr:uid="{00000000-0005-0000-0000-000078000000}"/>
    <cellStyle name="Normal 3 6 2 2 2" xfId="170" xr:uid="{00000000-0005-0000-0000-000079000000}"/>
    <cellStyle name="Normal 3 6 2 3" xfId="148" xr:uid="{00000000-0005-0000-0000-00007A000000}"/>
    <cellStyle name="Normal 3 6 3" xfId="112" xr:uid="{00000000-0005-0000-0000-00007B000000}"/>
    <cellStyle name="Normal 3 6 3 2" xfId="159" xr:uid="{00000000-0005-0000-0000-00007C000000}"/>
    <cellStyle name="Normal 3 6 4" xfId="137" xr:uid="{00000000-0005-0000-0000-00007D000000}"/>
    <cellStyle name="Normal 3 7" xfId="87" xr:uid="{00000000-0005-0000-0000-00007E000000}"/>
    <cellStyle name="Normal 3 7 2" xfId="116" xr:uid="{00000000-0005-0000-0000-00007F000000}"/>
    <cellStyle name="Normal 3 7 2 2" xfId="163" xr:uid="{00000000-0005-0000-0000-000080000000}"/>
    <cellStyle name="Normal 3 7 3" xfId="141" xr:uid="{00000000-0005-0000-0000-000081000000}"/>
    <cellStyle name="Normal 3 8" xfId="105" xr:uid="{00000000-0005-0000-0000-000082000000}"/>
    <cellStyle name="Normal 3 8 2" xfId="152" xr:uid="{00000000-0005-0000-0000-000083000000}"/>
    <cellStyle name="Normal 3 9" xfId="130" xr:uid="{00000000-0005-0000-0000-000084000000}"/>
    <cellStyle name="Normal 30" xfId="31" xr:uid="{00000000-0005-0000-0000-000085000000}"/>
    <cellStyle name="Normal 31" xfId="30" xr:uid="{00000000-0005-0000-0000-000086000000}"/>
    <cellStyle name="Normal 32" xfId="29" xr:uid="{00000000-0005-0000-0000-000087000000}"/>
    <cellStyle name="Normal 33" xfId="26" xr:uid="{00000000-0005-0000-0000-000088000000}"/>
    <cellStyle name="Normal 34" xfId="2" xr:uid="{00000000-0005-0000-0000-000089000000}"/>
    <cellStyle name="Normal 4" xfId="18" xr:uid="{00000000-0005-0000-0000-00008A000000}"/>
    <cellStyle name="Normal 4 2" xfId="19" xr:uid="{00000000-0005-0000-0000-00008B000000}"/>
    <cellStyle name="Normal 4 3" xfId="76" xr:uid="{00000000-0005-0000-0000-00008C000000}"/>
    <cellStyle name="Normal 5" xfId="4" xr:uid="{00000000-0005-0000-0000-00008D000000}"/>
    <cellStyle name="Normal 5 2" xfId="27" xr:uid="{00000000-0005-0000-0000-00008E000000}"/>
    <cellStyle name="Normal 5 3" xfId="77" xr:uid="{00000000-0005-0000-0000-00008F000000}"/>
    <cellStyle name="Normal 6" xfId="20" xr:uid="{00000000-0005-0000-0000-000090000000}"/>
    <cellStyle name="Normal 6 2" xfId="61" xr:uid="{00000000-0005-0000-0000-000091000000}"/>
    <cellStyle name="Normal 6 3" xfId="78" xr:uid="{00000000-0005-0000-0000-000092000000}"/>
    <cellStyle name="Normal 7" xfId="21" xr:uid="{00000000-0005-0000-0000-000093000000}"/>
    <cellStyle name="Normal 7 2" xfId="22" xr:uid="{00000000-0005-0000-0000-000094000000}"/>
    <cellStyle name="Normal 7 2 2" xfId="91" xr:uid="{00000000-0005-0000-0000-000095000000}"/>
    <cellStyle name="Normal 7 2 3" xfId="56" xr:uid="{00000000-0005-0000-0000-000096000000}"/>
    <cellStyle name="Normal 7 3" xfId="55" xr:uid="{00000000-0005-0000-0000-000097000000}"/>
    <cellStyle name="Normal 7 3 2" xfId="90" xr:uid="{00000000-0005-0000-0000-000098000000}"/>
    <cellStyle name="Normal 8" xfId="5" xr:uid="{00000000-0005-0000-0000-000099000000}"/>
    <cellStyle name="Normal 8 2" xfId="97" xr:uid="{00000000-0005-0000-0000-00009A000000}"/>
    <cellStyle name="Normal 9" xfId="24" xr:uid="{00000000-0005-0000-0000-00009B000000}"/>
    <cellStyle name="Normal 9 2" xfId="94" xr:uid="{00000000-0005-0000-0000-00009C000000}"/>
    <cellStyle name="Normal 9 2 2" xfId="120" xr:uid="{00000000-0005-0000-0000-00009D000000}"/>
    <cellStyle name="Normal 9 2 2 2" xfId="167" xr:uid="{00000000-0005-0000-0000-00009E000000}"/>
    <cellStyle name="Normal 9 2 3" xfId="145" xr:uid="{00000000-0005-0000-0000-00009F000000}"/>
    <cellStyle name="Normal 9 3" xfId="109" xr:uid="{00000000-0005-0000-0000-0000A0000000}"/>
    <cellStyle name="Normal 9 3 2" xfId="156" xr:uid="{00000000-0005-0000-0000-0000A1000000}"/>
    <cellStyle name="Normal 9 4" xfId="134" xr:uid="{00000000-0005-0000-0000-0000A2000000}"/>
    <cellStyle name="Normal 9 5" xfId="60" xr:uid="{00000000-0005-0000-0000-0000A3000000}"/>
    <cellStyle name="Porcentaje" xfId="41" builtinId="5"/>
    <cellStyle name="Porcentual 2" xfId="40" xr:uid="{00000000-0005-0000-0000-0000A6000000}"/>
    <cellStyle name="Porcentual 2 2" xfId="64" xr:uid="{00000000-0005-0000-0000-0000A7000000}"/>
    <cellStyle name="Porcentual 2 3" xfId="71" xr:uid="{00000000-0005-0000-0000-0000A8000000}"/>
    <cellStyle name="Porcentual 2 4" xfId="73" xr:uid="{00000000-0005-0000-0000-0000A9000000}"/>
    <cellStyle name="Porcentual 3" xfId="86" xr:uid="{00000000-0005-0000-0000-0000AA000000}"/>
    <cellStyle name="Porcentual 4" xfId="104" xr:uid="{00000000-0005-0000-0000-0000AB000000}"/>
    <cellStyle name="Porcentual 5" xfId="129" xr:uid="{00000000-0005-0000-0000-0000AC000000}"/>
    <cellStyle name="Porcentual 6" xfId="46" xr:uid="{00000000-0005-0000-0000-0000A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65075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6C2C66-23E9-4C22-93FA-906C5BD64D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5521" b="29167"/>
        <a:stretch/>
      </xdr:blipFill>
      <xdr:spPr>
        <a:xfrm>
          <a:off x="0" y="0"/>
          <a:ext cx="3436925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790575</xdr:colOff>
      <xdr:row>2</xdr:row>
      <xdr:rowOff>113988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A56AC-6AC7-4C82-B432-FA61B1278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5521" b="29167"/>
        <a:stretch/>
      </xdr:blipFill>
      <xdr:spPr>
        <a:xfrm>
          <a:off x="0" y="0"/>
          <a:ext cx="1857375" cy="43783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1562100</xdr:colOff>
      <xdr:row>0</xdr:row>
      <xdr:rowOff>437838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44A7CC-6BB4-43AB-B9B9-E13A0B66AB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5521" b="29167"/>
        <a:stretch/>
      </xdr:blipFill>
      <xdr:spPr>
        <a:xfrm>
          <a:off x="0" y="0"/>
          <a:ext cx="1857375" cy="437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3460750</xdr:colOff>
      <xdr:row>1</xdr:row>
      <xdr:rowOff>662725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DB896C-4AD9-433F-ABD7-5967ACA30B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5521" b="29167"/>
        <a:stretch/>
      </xdr:blipFill>
      <xdr:spPr>
        <a:xfrm>
          <a:off x="0" y="0"/>
          <a:ext cx="3622675" cy="853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508000</xdr:colOff>
      <xdr:row>1</xdr:row>
      <xdr:rowOff>476250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13B837-2404-4478-90A5-A78E059EE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30" t="28319" r="2048" b="30350"/>
        <a:stretch/>
      </xdr:blipFill>
      <xdr:spPr>
        <a:xfrm>
          <a:off x="0" y="0"/>
          <a:ext cx="2946400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2000250</xdr:colOff>
      <xdr:row>4</xdr:row>
      <xdr:rowOff>108220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9B1E2E-1914-48CC-8038-3E2B22E435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5521" b="29167"/>
        <a:stretch/>
      </xdr:blipFill>
      <xdr:spPr>
        <a:xfrm>
          <a:off x="0" y="161925"/>
          <a:ext cx="2762250" cy="6511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1</xdr:col>
      <xdr:colOff>504825</xdr:colOff>
      <xdr:row>3</xdr:row>
      <xdr:rowOff>179173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89D54C-A7C9-4E71-8977-2CBCACEA0C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5521" b="29167"/>
        <a:stretch/>
      </xdr:blipFill>
      <xdr:spPr>
        <a:xfrm>
          <a:off x="0" y="152400"/>
          <a:ext cx="2295525" cy="5411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28575</xdr:colOff>
      <xdr:row>2</xdr:row>
      <xdr:rowOff>113989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26AD56-3DBC-47AB-A90F-AD33214922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5521" b="29167"/>
        <a:stretch/>
      </xdr:blipFill>
      <xdr:spPr>
        <a:xfrm>
          <a:off x="0" y="1"/>
          <a:ext cx="1857375" cy="4378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</xdr:colOff>
      <xdr:row>2</xdr:row>
      <xdr:rowOff>113988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459468-752F-4103-956C-5D19CB5BF3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5521" b="29167"/>
        <a:stretch/>
      </xdr:blipFill>
      <xdr:spPr>
        <a:xfrm>
          <a:off x="0" y="0"/>
          <a:ext cx="1857375" cy="4378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790575</xdr:colOff>
      <xdr:row>2</xdr:row>
      <xdr:rowOff>113988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02D0C7-FC4F-41BE-AD5A-1E7BEE4EF1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5521" b="29167"/>
        <a:stretch/>
      </xdr:blipFill>
      <xdr:spPr>
        <a:xfrm>
          <a:off x="0" y="0"/>
          <a:ext cx="1857375" cy="43783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790575</xdr:colOff>
      <xdr:row>2</xdr:row>
      <xdr:rowOff>113988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571EE6-26A9-49BC-ADF1-56A096ED78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5521" b="29167"/>
        <a:stretch/>
      </xdr:blipFill>
      <xdr:spPr>
        <a:xfrm>
          <a:off x="0" y="0"/>
          <a:ext cx="1857375" cy="4378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oldex-my.sharepoint.com/Users/YPR0000/AppData/Local/Microsoft/Windows/Temporary%20Internet%20Files/Content.Outlook/K18FTFOC/Consolidado%20N%20de%20S%20Multicontac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Inbound"/>
      <sheetName val="MEDICION DE SATISFACCION "/>
      <sheetName val="Graficos"/>
      <sheetName val="Comparativo"/>
      <sheetName val="Outbound"/>
      <sheetName val="Otras_Gestiones"/>
      <sheetName val="Por Departamento"/>
      <sheetName val="Por Ciudad"/>
      <sheetName val="SMS"/>
      <sheetName val="PQR y Felicitaciones"/>
      <sheetName val="Servis por falla en  el  sistem"/>
      <sheetName val="Campañas"/>
      <sheetName val="Hoja2"/>
    </sheetNames>
    <sheetDataSet>
      <sheetData sheetId="0"/>
      <sheetData sheetId="1"/>
      <sheetData sheetId="2"/>
      <sheetData sheetId="3"/>
      <sheetData sheetId="4"/>
      <sheetData sheetId="5">
        <row r="65">
          <cell r="J65">
            <v>6001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E57F9-6C24-4B00-A64D-5E766521BCFD}">
  <dimension ref="A1:DE2"/>
  <sheetViews>
    <sheetView showGridLines="0" tabSelected="1" workbookViewId="0">
      <selection activeCell="B70" sqref="B70:K88"/>
    </sheetView>
  </sheetViews>
  <sheetFormatPr baseColWidth="10" defaultColWidth="11.42578125" defaultRowHeight="15"/>
  <cols>
    <col min="1" max="1" width="11.85546875" bestFit="1" customWidth="1"/>
    <col min="2" max="2" width="9" bestFit="1" customWidth="1"/>
    <col min="3" max="3" width="14.5703125" bestFit="1" customWidth="1"/>
    <col min="4" max="4" width="16.7109375" bestFit="1" customWidth="1"/>
    <col min="5" max="5" width="18.5703125" bestFit="1" customWidth="1"/>
    <col min="6" max="6" width="16.5703125" bestFit="1" customWidth="1"/>
    <col min="7" max="7" width="27.140625" bestFit="1" customWidth="1"/>
    <col min="8" max="8" width="12.140625" bestFit="1" customWidth="1"/>
    <col min="9" max="9" width="17.5703125" bestFit="1" customWidth="1"/>
    <col min="10" max="10" width="15.7109375" bestFit="1" customWidth="1"/>
    <col min="11" max="11" width="15.28515625" bestFit="1" customWidth="1"/>
    <col min="12" max="12" width="13.85546875" bestFit="1" customWidth="1"/>
    <col min="13" max="13" width="14.5703125" bestFit="1" customWidth="1"/>
    <col min="14" max="14" width="22" bestFit="1" customWidth="1"/>
    <col min="15" max="15" width="14.85546875" bestFit="1" customWidth="1"/>
    <col min="16" max="16" width="5.85546875" bestFit="1" customWidth="1"/>
    <col min="17" max="17" width="23.28515625" bestFit="1" customWidth="1"/>
    <col min="18" max="18" width="23.5703125" bestFit="1" customWidth="1"/>
    <col min="19" max="19" width="25.5703125" bestFit="1" customWidth="1"/>
    <col min="20" max="20" width="18.5703125" bestFit="1" customWidth="1"/>
    <col min="21" max="21" width="16.140625" bestFit="1" customWidth="1"/>
    <col min="22" max="22" width="25" bestFit="1" customWidth="1"/>
    <col min="23" max="23" width="21.5703125" bestFit="1" customWidth="1"/>
    <col min="24" max="24" width="12.28515625" bestFit="1" customWidth="1"/>
    <col min="25" max="25" width="20.5703125" bestFit="1" customWidth="1"/>
    <col min="26" max="26" width="18.28515625" bestFit="1" customWidth="1"/>
    <col min="27" max="27" width="18.140625" bestFit="1" customWidth="1"/>
    <col min="28" max="28" width="35.7109375" bestFit="1" customWidth="1"/>
    <col min="29" max="29" width="30.42578125" bestFit="1" customWidth="1"/>
    <col min="30" max="30" width="23" bestFit="1" customWidth="1"/>
    <col min="31" max="31" width="18.7109375" bestFit="1" customWidth="1"/>
    <col min="32" max="32" width="13.42578125" bestFit="1" customWidth="1"/>
    <col min="33" max="33" width="11.7109375" bestFit="1" customWidth="1"/>
    <col min="34" max="34" width="21.5703125" bestFit="1" customWidth="1"/>
    <col min="35" max="35" width="28.28515625" bestFit="1" customWidth="1"/>
    <col min="36" max="36" width="7" bestFit="1" customWidth="1"/>
    <col min="37" max="37" width="12.5703125" bestFit="1" customWidth="1"/>
    <col min="38" max="38" width="11.7109375" bestFit="1" customWidth="1"/>
    <col min="39" max="39" width="10.140625" bestFit="1" customWidth="1"/>
    <col min="40" max="40" width="16.5703125" bestFit="1" customWidth="1"/>
    <col min="41" max="41" width="16.28515625" bestFit="1" customWidth="1"/>
    <col min="42" max="42" width="16.7109375" bestFit="1" customWidth="1"/>
    <col min="43" max="43" width="28.28515625" bestFit="1" customWidth="1"/>
    <col min="44" max="44" width="25.28515625" bestFit="1" customWidth="1"/>
    <col min="45" max="45" width="17.28515625" bestFit="1" customWidth="1"/>
    <col min="46" max="46" width="16.28515625" bestFit="1" customWidth="1"/>
    <col min="47" max="47" width="11" bestFit="1" customWidth="1"/>
    <col min="48" max="48" width="19.7109375" bestFit="1" customWidth="1"/>
    <col min="49" max="49" width="28.28515625" bestFit="1" customWidth="1"/>
    <col min="50" max="50" width="17.7109375" bestFit="1" customWidth="1"/>
    <col min="51" max="51" width="16.7109375" bestFit="1" customWidth="1"/>
    <col min="52" max="52" width="11.5703125" bestFit="1" customWidth="1"/>
    <col min="53" max="53" width="10.5703125" bestFit="1" customWidth="1"/>
    <col min="54" max="54" width="10.7109375" bestFit="1" customWidth="1"/>
    <col min="55" max="55" width="9.140625" bestFit="1" customWidth="1"/>
    <col min="56" max="56" width="17.28515625" bestFit="1" customWidth="1"/>
    <col min="57" max="57" width="15.42578125" bestFit="1" customWidth="1"/>
    <col min="58" max="58" width="13.28515625" bestFit="1" customWidth="1"/>
    <col min="59" max="59" width="15.7109375" bestFit="1" customWidth="1"/>
    <col min="60" max="60" width="14.7109375" bestFit="1" customWidth="1"/>
    <col min="61" max="61" width="8" bestFit="1" customWidth="1"/>
    <col min="62" max="62" width="9.28515625" bestFit="1" customWidth="1"/>
    <col min="63" max="63" width="7.5703125" bestFit="1" customWidth="1"/>
    <col min="64" max="64" width="9.5703125" bestFit="1" customWidth="1"/>
    <col min="65" max="65" width="18.5703125" bestFit="1" customWidth="1"/>
    <col min="66" max="66" width="25.5703125" bestFit="1" customWidth="1"/>
    <col min="67" max="67" width="20.28515625" bestFit="1" customWidth="1"/>
    <col min="68" max="68" width="20.85546875" bestFit="1" customWidth="1"/>
    <col min="69" max="69" width="14.85546875" bestFit="1" customWidth="1"/>
    <col min="70" max="70" width="21.28515625" bestFit="1" customWidth="1"/>
    <col min="71" max="71" width="13.42578125" bestFit="1" customWidth="1"/>
    <col min="72" max="72" width="15.28515625" bestFit="1" customWidth="1"/>
    <col min="73" max="73" width="16.140625" bestFit="1" customWidth="1"/>
    <col min="74" max="74" width="18.28515625" bestFit="1" customWidth="1"/>
    <col min="75" max="75" width="19" bestFit="1" customWidth="1"/>
    <col min="76" max="76" width="19.7109375" bestFit="1" customWidth="1"/>
    <col min="77" max="77" width="17.28515625" bestFit="1" customWidth="1"/>
    <col min="78" max="78" width="23" bestFit="1" customWidth="1"/>
    <col min="79" max="79" width="29.42578125" bestFit="1" customWidth="1"/>
    <col min="80" max="80" width="16.42578125" bestFit="1" customWidth="1"/>
    <col min="81" max="81" width="31" bestFit="1" customWidth="1"/>
    <col min="82" max="82" width="25.140625" bestFit="1" customWidth="1"/>
    <col min="83" max="83" width="20.85546875" bestFit="1" customWidth="1"/>
    <col min="84" max="84" width="22" bestFit="1" customWidth="1"/>
    <col min="85" max="85" width="25.140625" bestFit="1" customWidth="1"/>
    <col min="86" max="86" width="25.42578125" bestFit="1" customWidth="1"/>
    <col min="87" max="87" width="25.85546875" bestFit="1" customWidth="1"/>
    <col min="88" max="88" width="32.7109375" bestFit="1" customWidth="1"/>
    <col min="89" max="89" width="26" bestFit="1" customWidth="1"/>
    <col min="90" max="90" width="38.7109375" bestFit="1" customWidth="1"/>
    <col min="91" max="91" width="36.7109375" bestFit="1" customWidth="1"/>
    <col min="92" max="92" width="34.42578125" bestFit="1" customWidth="1"/>
    <col min="93" max="93" width="14" bestFit="1" customWidth="1"/>
    <col min="94" max="94" width="22" bestFit="1" customWidth="1"/>
    <col min="95" max="95" width="22.140625" bestFit="1" customWidth="1"/>
    <col min="96" max="96" width="7" bestFit="1" customWidth="1"/>
    <col min="97" max="97" width="32.140625" bestFit="1" customWidth="1"/>
    <col min="98" max="98" width="19.42578125" bestFit="1" customWidth="1"/>
    <col min="99" max="99" width="18.28515625" bestFit="1" customWidth="1"/>
    <col min="100" max="100" width="43" bestFit="1" customWidth="1"/>
    <col min="101" max="101" width="12.5703125" bestFit="1" customWidth="1"/>
    <col min="102" max="102" width="24.85546875" bestFit="1" customWidth="1"/>
    <col min="103" max="103" width="21" bestFit="1" customWidth="1"/>
    <col min="104" max="104" width="18.140625" bestFit="1" customWidth="1"/>
    <col min="105" max="105" width="22.5703125" bestFit="1" customWidth="1"/>
    <col min="106" max="106" width="32.42578125" bestFit="1" customWidth="1"/>
    <col min="107" max="107" width="24.28515625" bestFit="1" customWidth="1"/>
    <col min="108" max="108" width="31.7109375" bestFit="1" customWidth="1"/>
    <col min="109" max="109" width="8" bestFit="1" customWidth="1"/>
  </cols>
  <sheetData>
    <row r="1" spans="1:109" ht="37.5" customHeight="1">
      <c r="A1" s="89" t="s">
        <v>109</v>
      </c>
      <c r="B1" s="90" t="s">
        <v>110</v>
      </c>
      <c r="C1" s="90" t="s">
        <v>111</v>
      </c>
      <c r="D1" s="90" t="s">
        <v>112</v>
      </c>
      <c r="E1" s="90" t="s">
        <v>113</v>
      </c>
      <c r="F1" s="90" t="s">
        <v>114</v>
      </c>
      <c r="G1" s="90" t="s">
        <v>115</v>
      </c>
      <c r="H1" s="90" t="s">
        <v>116</v>
      </c>
      <c r="I1" s="90" t="s">
        <v>117</v>
      </c>
      <c r="J1" s="90" t="s">
        <v>118</v>
      </c>
      <c r="K1" s="90" t="s">
        <v>119</v>
      </c>
      <c r="L1" s="90" t="s">
        <v>120</v>
      </c>
      <c r="M1" s="90" t="s">
        <v>121</v>
      </c>
      <c r="N1" s="91" t="s">
        <v>122</v>
      </c>
      <c r="O1" s="91" t="s">
        <v>123</v>
      </c>
      <c r="P1" s="90" t="s">
        <v>124</v>
      </c>
      <c r="Q1" s="90" t="s">
        <v>125</v>
      </c>
      <c r="R1" s="90" t="s">
        <v>126</v>
      </c>
      <c r="S1" s="90" t="s">
        <v>127</v>
      </c>
      <c r="T1" s="90" t="s">
        <v>128</v>
      </c>
      <c r="U1" s="90" t="s">
        <v>129</v>
      </c>
      <c r="V1" s="90" t="s">
        <v>130</v>
      </c>
      <c r="W1" s="90" t="s">
        <v>131</v>
      </c>
      <c r="X1" s="90" t="s">
        <v>132</v>
      </c>
      <c r="Y1" s="90" t="s">
        <v>133</v>
      </c>
      <c r="Z1" s="90" t="s">
        <v>134</v>
      </c>
      <c r="AA1" s="90" t="s">
        <v>135</v>
      </c>
      <c r="AB1" s="90" t="s">
        <v>136</v>
      </c>
      <c r="AC1" s="90" t="s">
        <v>137</v>
      </c>
      <c r="AD1" s="90" t="s">
        <v>138</v>
      </c>
      <c r="AE1" s="90" t="s">
        <v>139</v>
      </c>
      <c r="AF1" s="90" t="s">
        <v>140</v>
      </c>
      <c r="AG1" s="90" t="s">
        <v>141</v>
      </c>
      <c r="AH1" s="90" t="s">
        <v>142</v>
      </c>
      <c r="AI1" s="90" t="s">
        <v>143</v>
      </c>
      <c r="AJ1" s="90" t="s">
        <v>144</v>
      </c>
      <c r="AK1" s="90" t="s">
        <v>145</v>
      </c>
      <c r="AL1" s="90" t="s">
        <v>146</v>
      </c>
      <c r="AM1" s="90" t="s">
        <v>147</v>
      </c>
      <c r="AN1" s="90" t="s">
        <v>81</v>
      </c>
      <c r="AO1" s="90" t="s">
        <v>148</v>
      </c>
      <c r="AP1" s="90" t="s">
        <v>149</v>
      </c>
      <c r="AQ1" s="90" t="s">
        <v>150</v>
      </c>
      <c r="AR1" s="90" t="s">
        <v>151</v>
      </c>
      <c r="AS1" s="90" t="s">
        <v>152</v>
      </c>
      <c r="AT1" s="90" t="s">
        <v>153</v>
      </c>
      <c r="AU1" s="90" t="s">
        <v>154</v>
      </c>
      <c r="AV1" s="90" t="s">
        <v>155</v>
      </c>
      <c r="AW1" s="90" t="s">
        <v>156</v>
      </c>
      <c r="AX1" s="90" t="s">
        <v>157</v>
      </c>
      <c r="AY1" s="90" t="s">
        <v>158</v>
      </c>
      <c r="AZ1" s="90" t="s">
        <v>159</v>
      </c>
      <c r="BA1" s="90" t="s">
        <v>160</v>
      </c>
      <c r="BB1" s="90" t="s">
        <v>161</v>
      </c>
      <c r="BC1" s="90" t="s">
        <v>162</v>
      </c>
      <c r="BD1" s="90" t="s">
        <v>163</v>
      </c>
      <c r="BE1" s="90" t="s">
        <v>164</v>
      </c>
      <c r="BF1" s="90" t="s">
        <v>165</v>
      </c>
      <c r="BG1" s="90" t="s">
        <v>166</v>
      </c>
      <c r="BH1" s="90" t="s">
        <v>167</v>
      </c>
      <c r="BI1" s="90" t="s">
        <v>168</v>
      </c>
      <c r="BJ1" s="90" t="s">
        <v>169</v>
      </c>
      <c r="BK1" s="90" t="s">
        <v>170</v>
      </c>
      <c r="BL1" s="90" t="s">
        <v>171</v>
      </c>
      <c r="BM1" s="90" t="s">
        <v>172</v>
      </c>
      <c r="BN1" s="90" t="s">
        <v>173</v>
      </c>
      <c r="BO1" s="90" t="s">
        <v>174</v>
      </c>
      <c r="BP1" s="90" t="s">
        <v>175</v>
      </c>
      <c r="BQ1" s="90" t="s">
        <v>176</v>
      </c>
      <c r="BR1" s="90" t="s">
        <v>177</v>
      </c>
      <c r="BS1" s="90" t="s">
        <v>178</v>
      </c>
      <c r="BT1" s="90" t="s">
        <v>179</v>
      </c>
      <c r="BU1" s="90" t="s">
        <v>180</v>
      </c>
      <c r="BV1" s="90" t="s">
        <v>181</v>
      </c>
      <c r="BW1" s="90" t="s">
        <v>182</v>
      </c>
      <c r="BX1" s="90" t="s">
        <v>183</v>
      </c>
      <c r="BY1" s="90" t="s">
        <v>184</v>
      </c>
      <c r="BZ1" s="90" t="s">
        <v>185</v>
      </c>
      <c r="CA1" s="90" t="s">
        <v>186</v>
      </c>
      <c r="CB1" s="90" t="s">
        <v>187</v>
      </c>
      <c r="CC1" s="90" t="s">
        <v>188</v>
      </c>
      <c r="CD1" s="90" t="s">
        <v>189</v>
      </c>
      <c r="CE1" s="90" t="s">
        <v>190</v>
      </c>
      <c r="CF1" s="90" t="s">
        <v>191</v>
      </c>
      <c r="CG1" s="90" t="s">
        <v>192</v>
      </c>
      <c r="CH1" s="90" t="s">
        <v>193</v>
      </c>
      <c r="CI1" s="90" t="s">
        <v>194</v>
      </c>
      <c r="CJ1" s="90" t="s">
        <v>195</v>
      </c>
      <c r="CK1" s="90" t="s">
        <v>196</v>
      </c>
      <c r="CL1" s="90" t="s">
        <v>197</v>
      </c>
      <c r="CM1" s="90" t="s">
        <v>198</v>
      </c>
      <c r="CN1" s="90" t="s">
        <v>199</v>
      </c>
      <c r="CO1" s="90" t="s">
        <v>200</v>
      </c>
      <c r="CP1" s="90" t="s">
        <v>201</v>
      </c>
      <c r="CQ1" s="90" t="s">
        <v>202</v>
      </c>
      <c r="CR1" s="90" t="s">
        <v>203</v>
      </c>
      <c r="CS1" s="90" t="s">
        <v>204</v>
      </c>
      <c r="CT1" s="90" t="s">
        <v>205</v>
      </c>
      <c r="CU1" s="90" t="s">
        <v>206</v>
      </c>
      <c r="CV1" s="90" t="s">
        <v>207</v>
      </c>
      <c r="CW1" s="90" t="s">
        <v>208</v>
      </c>
      <c r="CX1" s="90" t="s">
        <v>209</v>
      </c>
      <c r="CY1" s="90" t="s">
        <v>210</v>
      </c>
      <c r="CZ1" s="90" t="s">
        <v>211</v>
      </c>
      <c r="DA1" s="90" t="s">
        <v>212</v>
      </c>
      <c r="DB1" s="90" t="s">
        <v>213</v>
      </c>
      <c r="DC1" s="90" t="s">
        <v>214</v>
      </c>
      <c r="DD1" s="90" t="s">
        <v>215</v>
      </c>
      <c r="DE1" s="90" t="s">
        <v>216</v>
      </c>
    </row>
    <row r="2" spans="1:109">
      <c r="A2" s="92">
        <v>1</v>
      </c>
      <c r="B2" s="92" t="s">
        <v>217</v>
      </c>
      <c r="C2" s="92" t="s">
        <v>45</v>
      </c>
      <c r="D2" s="92" t="s">
        <v>218</v>
      </c>
      <c r="E2" s="92" t="s">
        <v>219</v>
      </c>
      <c r="F2" s="92" t="s">
        <v>220</v>
      </c>
      <c r="G2" s="92" t="s">
        <v>221</v>
      </c>
      <c r="H2" s="92" t="s">
        <v>222</v>
      </c>
      <c r="I2" s="93">
        <v>44083</v>
      </c>
      <c r="J2" s="92" t="s">
        <v>223</v>
      </c>
      <c r="K2" s="92" t="s">
        <v>224</v>
      </c>
      <c r="L2" s="92" t="s">
        <v>225</v>
      </c>
      <c r="M2" s="92" t="s">
        <v>226</v>
      </c>
      <c r="N2" s="92" t="s">
        <v>227</v>
      </c>
      <c r="O2" s="92" t="s">
        <v>228</v>
      </c>
      <c r="P2" s="92">
        <v>0</v>
      </c>
      <c r="Q2" s="92" t="s">
        <v>229</v>
      </c>
      <c r="R2" s="92" t="s">
        <v>230</v>
      </c>
      <c r="S2" s="94"/>
      <c r="T2" s="94"/>
      <c r="U2" s="94">
        <v>0</v>
      </c>
      <c r="V2" s="94"/>
      <c r="W2" s="95">
        <v>43875</v>
      </c>
      <c r="X2" s="94" t="s">
        <v>222</v>
      </c>
      <c r="Y2" s="94" t="s">
        <v>222</v>
      </c>
      <c r="Z2" s="94"/>
      <c r="AA2" s="94">
        <v>1523</v>
      </c>
      <c r="AB2" s="94" t="s">
        <v>231</v>
      </c>
      <c r="AC2" s="94"/>
      <c r="AD2" s="94" t="s">
        <v>232</v>
      </c>
      <c r="AE2" s="94"/>
      <c r="AF2" s="94">
        <v>3</v>
      </c>
      <c r="AG2" s="94" t="s">
        <v>233</v>
      </c>
      <c r="AH2" s="96">
        <v>43875</v>
      </c>
      <c r="AI2" s="94"/>
      <c r="AJ2" s="94" t="s">
        <v>105</v>
      </c>
      <c r="AK2" s="94" t="s">
        <v>234</v>
      </c>
      <c r="AL2" s="94">
        <v>1</v>
      </c>
      <c r="AM2" s="94" t="s">
        <v>235</v>
      </c>
      <c r="AN2" s="94" t="s">
        <v>236</v>
      </c>
      <c r="AO2" s="94" t="s">
        <v>237</v>
      </c>
      <c r="AP2" s="94">
        <v>1214</v>
      </c>
      <c r="AQ2" s="94" t="s">
        <v>238</v>
      </c>
      <c r="AR2" s="94"/>
      <c r="AS2" s="94"/>
      <c r="AT2" s="94"/>
      <c r="AU2" s="94" t="s">
        <v>239</v>
      </c>
      <c r="AV2" s="94">
        <v>1214</v>
      </c>
      <c r="AW2" s="94" t="s">
        <v>240</v>
      </c>
      <c r="AX2" s="95">
        <v>43888</v>
      </c>
      <c r="AY2" s="97">
        <v>0.34652777777777777</v>
      </c>
      <c r="AZ2" s="95">
        <v>43887</v>
      </c>
      <c r="BA2" s="97">
        <v>0.6799884259259259</v>
      </c>
      <c r="BB2" s="95">
        <v>43879</v>
      </c>
      <c r="BC2" s="97">
        <v>0</v>
      </c>
      <c r="BD2" s="94">
        <v>1214</v>
      </c>
      <c r="BE2" s="94"/>
      <c r="BF2" s="94">
        <v>1</v>
      </c>
      <c r="BG2" s="95">
        <v>43887</v>
      </c>
      <c r="BH2" s="97">
        <v>0.6799884259259259</v>
      </c>
      <c r="BI2" s="94"/>
      <c r="BJ2" s="94">
        <v>1</v>
      </c>
      <c r="BK2" s="94" t="s">
        <v>241</v>
      </c>
      <c r="BL2" s="94" t="s">
        <v>242</v>
      </c>
      <c r="BM2" s="94">
        <v>169103</v>
      </c>
      <c r="BN2" s="94" t="s">
        <v>243</v>
      </c>
      <c r="BO2" s="94"/>
      <c r="BP2" s="94"/>
      <c r="BQ2" s="94"/>
      <c r="BR2" s="94" t="s">
        <v>244</v>
      </c>
      <c r="BS2" s="94" t="s">
        <v>245</v>
      </c>
      <c r="BT2" s="94" t="s">
        <v>246</v>
      </c>
      <c r="BU2" s="94" t="s">
        <v>226</v>
      </c>
      <c r="BV2" s="94" t="s">
        <v>247</v>
      </c>
      <c r="BW2" s="94">
        <v>0</v>
      </c>
      <c r="BX2" s="94"/>
      <c r="BY2" s="94"/>
      <c r="BZ2" s="94"/>
      <c r="CA2" s="94" t="s">
        <v>223</v>
      </c>
      <c r="CB2" s="94"/>
      <c r="CC2" s="94" t="s">
        <v>248</v>
      </c>
      <c r="CD2" s="94"/>
      <c r="CE2" s="94"/>
      <c r="CF2" s="94"/>
      <c r="CG2" s="94"/>
      <c r="CH2" s="94"/>
      <c r="CI2" s="94"/>
      <c r="CJ2" s="94" t="s">
        <v>249</v>
      </c>
      <c r="CK2" s="94" t="s">
        <v>250</v>
      </c>
      <c r="CL2" s="94" t="s">
        <v>250</v>
      </c>
      <c r="CM2" s="94" t="s">
        <v>250</v>
      </c>
      <c r="CN2" s="94" t="s">
        <v>250</v>
      </c>
      <c r="CO2" s="94"/>
      <c r="CP2" s="94"/>
      <c r="CQ2" s="94"/>
      <c r="CR2" s="94"/>
      <c r="CS2" s="94"/>
      <c r="CT2" s="94"/>
      <c r="CU2" s="94"/>
      <c r="CV2" s="94" t="s">
        <v>251</v>
      </c>
      <c r="CW2" s="94"/>
      <c r="CX2" s="94"/>
      <c r="CY2" s="94"/>
      <c r="CZ2" s="94"/>
      <c r="DA2" s="94"/>
      <c r="DB2" s="94"/>
      <c r="DC2" s="94"/>
      <c r="DD2" s="98"/>
      <c r="DE2" s="99"/>
    </row>
  </sheetData>
  <sheetProtection algorithmName="SHA-512" hashValue="EaOMpW5LBlEf6C86oMwDl3MSyNmHpZ6RG0LP16ZKs1ZS6qHAFDWzUGYBa9X5BLhESZhV3tMx9puAT4CYpj0jnA==" saltValue="aoMmW7hM820l8CS8iTByA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F18"/>
  <sheetViews>
    <sheetView showGridLines="0" workbookViewId="0">
      <selection activeCell="E15" sqref="E15"/>
    </sheetView>
  </sheetViews>
  <sheetFormatPr baseColWidth="10" defaultColWidth="11.42578125" defaultRowHeight="12.75"/>
  <cols>
    <col min="1" max="1" width="11.42578125" style="1"/>
    <col min="2" max="2" width="4.5703125" style="1" customWidth="1"/>
    <col min="3" max="3" width="48.42578125" style="1" customWidth="1"/>
    <col min="4" max="4" width="40.7109375" style="1" customWidth="1"/>
    <col min="5" max="5" width="8.28515625" style="1" customWidth="1"/>
    <col min="6" max="6" width="72.28515625" style="1" customWidth="1"/>
    <col min="7" max="16384" width="11.42578125" style="1"/>
  </cols>
  <sheetData>
    <row r="2" spans="2:6" s="29" customFormat="1"/>
    <row r="4" spans="2:6" ht="15.75">
      <c r="B4" s="29"/>
      <c r="C4" s="3" t="s">
        <v>343</v>
      </c>
      <c r="D4" s="29"/>
      <c r="E4" s="29"/>
      <c r="F4" s="107" t="s">
        <v>344</v>
      </c>
    </row>
    <row r="5" spans="2:6" ht="13.5" thickBot="1">
      <c r="B5" s="29"/>
      <c r="C5" s="4"/>
      <c r="D5" s="29"/>
      <c r="E5" s="29"/>
      <c r="F5" s="29"/>
    </row>
    <row r="6" spans="2:6" ht="105.75" thickBot="1">
      <c r="B6" s="221" t="s">
        <v>345</v>
      </c>
      <c r="C6" s="222"/>
      <c r="D6" s="223"/>
      <c r="E6" s="29"/>
      <c r="F6" s="192" t="s">
        <v>321</v>
      </c>
    </row>
    <row r="7" spans="2:6">
      <c r="B7" s="11"/>
      <c r="C7" s="11"/>
      <c r="D7" s="11"/>
      <c r="E7" s="29"/>
      <c r="F7" s="211" t="s">
        <v>322</v>
      </c>
    </row>
    <row r="8" spans="2:6" ht="13.5" customHeight="1">
      <c r="B8" s="224" t="s">
        <v>346</v>
      </c>
      <c r="C8" s="225"/>
      <c r="D8" s="16"/>
      <c r="E8" s="29"/>
      <c r="F8" s="212"/>
    </row>
    <row r="9" spans="2:6" ht="15">
      <c r="B9" s="188">
        <v>1</v>
      </c>
      <c r="C9" s="189" t="s">
        <v>259</v>
      </c>
      <c r="D9" s="15"/>
      <c r="E9" s="29"/>
      <c r="F9" s="29"/>
    </row>
    <row r="10" spans="2:6" ht="15">
      <c r="B10" s="188">
        <v>2</v>
      </c>
      <c r="C10" s="189" t="s">
        <v>261</v>
      </c>
      <c r="D10" s="15"/>
      <c r="E10" s="29"/>
      <c r="F10" s="29"/>
    </row>
    <row r="11" spans="2:6" ht="15">
      <c r="B11" s="188">
        <v>3</v>
      </c>
      <c r="C11" s="189" t="s">
        <v>264</v>
      </c>
      <c r="D11" s="15"/>
      <c r="E11" s="29"/>
      <c r="F11" s="29"/>
    </row>
    <row r="12" spans="2:6" ht="15">
      <c r="B12" s="188">
        <v>4</v>
      </c>
      <c r="C12" s="189" t="s">
        <v>347</v>
      </c>
      <c r="D12" s="15"/>
      <c r="E12" s="29"/>
      <c r="F12" s="29"/>
    </row>
    <row r="13" spans="2:6" s="15" customFormat="1" ht="15">
      <c r="B13" s="188">
        <v>5</v>
      </c>
      <c r="C13" s="189" t="s">
        <v>271</v>
      </c>
    </row>
    <row r="14" spans="2:6" s="15" customFormat="1" ht="15">
      <c r="B14" s="188">
        <v>6</v>
      </c>
      <c r="C14" s="189" t="s">
        <v>270</v>
      </c>
      <c r="E14" s="16"/>
    </row>
    <row r="15" spans="2:6" ht="12.75" customHeight="1">
      <c r="B15" s="188">
        <v>7</v>
      </c>
      <c r="C15" s="189" t="s">
        <v>272</v>
      </c>
      <c r="D15" s="15"/>
      <c r="E15" s="2"/>
      <c r="F15" s="29"/>
    </row>
    <row r="16" spans="2:6" ht="15">
      <c r="B16" s="188">
        <v>8</v>
      </c>
      <c r="C16" s="189" t="s">
        <v>273</v>
      </c>
      <c r="D16" s="15"/>
      <c r="E16" s="2"/>
      <c r="F16" s="29"/>
    </row>
    <row r="17" spans="2:5" ht="15">
      <c r="B17" s="188">
        <v>9</v>
      </c>
      <c r="C17" s="189" t="s">
        <v>274</v>
      </c>
      <c r="D17" s="15"/>
      <c r="E17" s="2"/>
    </row>
    <row r="18" spans="2:5" ht="15">
      <c r="B18" s="188">
        <v>10</v>
      </c>
      <c r="C18" s="189" t="s">
        <v>275</v>
      </c>
      <c r="D18" s="15"/>
      <c r="E18" s="2"/>
    </row>
  </sheetData>
  <sheetProtection algorithmName="SHA-512" hashValue="+jLjun+4HpGbKTxuK4yPZ0ewpyyMNpBY5wO0azBz859kl4K/4YzH9Hz9kKu1U2JR2bBampcIJt/5ZPTPB2a1iw==" saltValue="rZ0wLv5IhcTZlhkv1LrN+g==" spinCount="100000" sheet="1" objects="1" scenarios="1"/>
  <mergeCells count="3">
    <mergeCell ref="B6:D6"/>
    <mergeCell ref="F7:F8"/>
    <mergeCell ref="B8:C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F18"/>
  <sheetViews>
    <sheetView showGridLines="0" workbookViewId="0">
      <selection activeCell="B8" sqref="B8:C8"/>
    </sheetView>
  </sheetViews>
  <sheetFormatPr baseColWidth="10" defaultColWidth="11.42578125" defaultRowHeight="12.75"/>
  <cols>
    <col min="1" max="1" width="11.42578125" style="1"/>
    <col min="2" max="2" width="4.5703125" style="1" customWidth="1"/>
    <col min="3" max="3" width="48.42578125" style="1" customWidth="1"/>
    <col min="4" max="4" width="40.7109375" style="1" customWidth="1"/>
    <col min="5" max="5" width="29.85546875" style="1" customWidth="1"/>
    <col min="6" max="6" width="72.28515625" style="1" customWidth="1"/>
    <col min="7" max="16384" width="11.42578125" style="1"/>
  </cols>
  <sheetData>
    <row r="3" spans="2:6" s="29" customFormat="1"/>
    <row r="4" spans="2:6" ht="15.75">
      <c r="B4" s="29"/>
      <c r="C4" s="3" t="s">
        <v>348</v>
      </c>
      <c r="D4" s="29"/>
      <c r="E4" s="29"/>
      <c r="F4" s="10" t="s">
        <v>344</v>
      </c>
    </row>
    <row r="5" spans="2:6" ht="13.5" thickBot="1">
      <c r="B5" s="29"/>
      <c r="C5" s="4"/>
      <c r="D5" s="29"/>
      <c r="E5" s="29"/>
      <c r="F5" s="29"/>
    </row>
    <row r="6" spans="2:6" ht="105.75" thickBot="1">
      <c r="B6" s="221" t="s">
        <v>349</v>
      </c>
      <c r="C6" s="222"/>
      <c r="D6" s="223"/>
      <c r="E6" s="29"/>
      <c r="F6" s="192" t="s">
        <v>321</v>
      </c>
    </row>
    <row r="7" spans="2:6">
      <c r="B7" s="11"/>
      <c r="C7" s="11"/>
      <c r="D7" s="11"/>
      <c r="E7" s="29"/>
      <c r="F7" s="211" t="s">
        <v>322</v>
      </c>
    </row>
    <row r="8" spans="2:6" ht="13.5" customHeight="1">
      <c r="B8" s="224" t="s">
        <v>346</v>
      </c>
      <c r="C8" s="225"/>
      <c r="D8" s="16"/>
      <c r="E8" s="29"/>
      <c r="F8" s="212"/>
    </row>
    <row r="9" spans="2:6" ht="15">
      <c r="B9" s="188">
        <v>1</v>
      </c>
      <c r="C9" s="189" t="s">
        <v>259</v>
      </c>
      <c r="D9" s="15"/>
      <c r="E9" s="29"/>
      <c r="F9" s="29"/>
    </row>
    <row r="10" spans="2:6" ht="15">
      <c r="B10" s="188">
        <v>2</v>
      </c>
      <c r="C10" s="189" t="s">
        <v>261</v>
      </c>
      <c r="D10" s="15"/>
      <c r="E10" s="29"/>
      <c r="F10" s="29"/>
    </row>
    <row r="11" spans="2:6" ht="15">
      <c r="B11" s="188">
        <v>3</v>
      </c>
      <c r="C11" s="189" t="s">
        <v>264</v>
      </c>
      <c r="D11" s="15"/>
      <c r="E11" s="29"/>
      <c r="F11" s="29"/>
    </row>
    <row r="12" spans="2:6" ht="15">
      <c r="B12" s="188">
        <v>4</v>
      </c>
      <c r="C12" s="189" t="s">
        <v>347</v>
      </c>
      <c r="D12" s="15"/>
      <c r="E12" s="29"/>
      <c r="F12" s="29"/>
    </row>
    <row r="13" spans="2:6" s="15" customFormat="1" ht="15">
      <c r="B13" s="188">
        <v>5</v>
      </c>
      <c r="C13" s="189" t="s">
        <v>271</v>
      </c>
    </row>
    <row r="14" spans="2:6" s="15" customFormat="1" ht="15">
      <c r="B14" s="188">
        <v>6</v>
      </c>
      <c r="C14" s="189" t="s">
        <v>270</v>
      </c>
      <c r="E14" s="16"/>
    </row>
    <row r="15" spans="2:6" ht="12.75" customHeight="1">
      <c r="B15" s="188">
        <v>7</v>
      </c>
      <c r="C15" s="189" t="s">
        <v>272</v>
      </c>
      <c r="D15" s="15"/>
      <c r="E15" s="2"/>
      <c r="F15" s="29"/>
    </row>
    <row r="16" spans="2:6" ht="15">
      <c r="B16" s="188">
        <v>8</v>
      </c>
      <c r="C16" s="189" t="s">
        <v>273</v>
      </c>
      <c r="D16" s="15"/>
      <c r="E16" s="2"/>
      <c r="F16" s="29"/>
    </row>
    <row r="17" spans="2:5" ht="15">
      <c r="B17" s="188">
        <v>9</v>
      </c>
      <c r="C17" s="189" t="s">
        <v>274</v>
      </c>
      <c r="D17" s="15"/>
      <c r="E17" s="2"/>
    </row>
    <row r="18" spans="2:5" ht="15">
      <c r="B18" s="188">
        <v>10</v>
      </c>
      <c r="C18" s="189" t="s">
        <v>275</v>
      </c>
      <c r="D18" s="15"/>
      <c r="E18" s="2"/>
    </row>
  </sheetData>
  <sheetProtection algorithmName="SHA-512" hashValue="SS2ZJIrdS7d4626NMzCtfLtYoN0ANjkJVhtCAn77CrAfv6qpPH/ph4eLKyiFHTrZjcSv5WDtxhGurFhhgyoAZQ==" saltValue="lnAtqVkHl7bNmYixpIq9gA==" spinCount="100000" sheet="1" objects="1" scenarios="1"/>
  <mergeCells count="3">
    <mergeCell ref="B6:D6"/>
    <mergeCell ref="F7:F8"/>
    <mergeCell ref="B8:C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15"/>
  <sheetViews>
    <sheetView showGridLines="0" workbookViewId="0">
      <selection activeCell="F4" sqref="F4"/>
    </sheetView>
  </sheetViews>
  <sheetFormatPr baseColWidth="10" defaultColWidth="26.140625" defaultRowHeight="15"/>
  <cols>
    <col min="1" max="1" width="4.42578125" style="19" customWidth="1"/>
    <col min="2" max="16384" width="26.140625" style="19"/>
  </cols>
  <sheetData>
    <row r="1" spans="2:6" ht="37.5" customHeight="1"/>
    <row r="3" spans="2:6">
      <c r="B3" s="226" t="s">
        <v>350</v>
      </c>
      <c r="C3" s="227"/>
      <c r="D3" s="227"/>
      <c r="E3" s="227"/>
      <c r="F3" s="227"/>
    </row>
    <row r="4" spans="2:6">
      <c r="B4" s="20" t="s">
        <v>351</v>
      </c>
      <c r="C4" s="20" t="s">
        <v>352</v>
      </c>
      <c r="D4" s="20" t="s">
        <v>353</v>
      </c>
      <c r="E4" s="20" t="s">
        <v>354</v>
      </c>
      <c r="F4" s="20" t="s">
        <v>355</v>
      </c>
    </row>
    <row r="5" spans="2:6">
      <c r="B5" s="21" t="s">
        <v>356</v>
      </c>
      <c r="C5" s="21" t="s">
        <v>357</v>
      </c>
      <c r="D5" s="21" t="s">
        <v>358</v>
      </c>
      <c r="E5" s="21" t="s">
        <v>359</v>
      </c>
      <c r="F5" s="21" t="s">
        <v>360</v>
      </c>
    </row>
    <row r="6" spans="2:6">
      <c r="B6" s="20" t="s">
        <v>361</v>
      </c>
      <c r="C6" s="20" t="s">
        <v>362</v>
      </c>
      <c r="D6" s="20" t="s">
        <v>363</v>
      </c>
      <c r="E6" s="20" t="s">
        <v>364</v>
      </c>
      <c r="F6" s="20" t="s">
        <v>365</v>
      </c>
    </row>
    <row r="7" spans="2:6">
      <c r="B7" s="21" t="s">
        <v>366</v>
      </c>
      <c r="C7" s="21" t="s">
        <v>367</v>
      </c>
      <c r="D7" s="21" t="s">
        <v>368</v>
      </c>
      <c r="E7" s="21" t="s">
        <v>369</v>
      </c>
      <c r="F7" s="21" t="s">
        <v>370</v>
      </c>
    </row>
    <row r="8" spans="2:6">
      <c r="B8" s="20" t="s">
        <v>371</v>
      </c>
      <c r="C8" s="20" t="s">
        <v>372</v>
      </c>
      <c r="D8" s="20" t="s">
        <v>373</v>
      </c>
      <c r="E8" s="20" t="s">
        <v>374</v>
      </c>
      <c r="F8" s="20" t="s">
        <v>375</v>
      </c>
    </row>
    <row r="9" spans="2:6">
      <c r="B9" s="21" t="s">
        <v>376</v>
      </c>
      <c r="C9" s="21" t="s">
        <v>377</v>
      </c>
      <c r="D9" s="21" t="s">
        <v>378</v>
      </c>
      <c r="E9" s="21" t="s">
        <v>379</v>
      </c>
      <c r="F9" s="21" t="s">
        <v>380</v>
      </c>
    </row>
    <row r="10" spans="2:6">
      <c r="B10" s="20" t="s">
        <v>381</v>
      </c>
      <c r="C10" s="20" t="s">
        <v>382</v>
      </c>
      <c r="D10" s="20" t="s">
        <v>383</v>
      </c>
      <c r="E10" s="20" t="s">
        <v>384</v>
      </c>
      <c r="F10" s="20" t="s">
        <v>385</v>
      </c>
    </row>
    <row r="11" spans="2:6">
      <c r="B11" s="21" t="s">
        <v>386</v>
      </c>
      <c r="C11" s="21" t="s">
        <v>387</v>
      </c>
      <c r="D11" s="21" t="s">
        <v>388</v>
      </c>
      <c r="E11" s="21" t="s">
        <v>389</v>
      </c>
      <c r="F11" s="21" t="s">
        <v>390</v>
      </c>
    </row>
    <row r="12" spans="2:6">
      <c r="B12" s="20" t="s">
        <v>391</v>
      </c>
      <c r="C12" s="20" t="s">
        <v>392</v>
      </c>
      <c r="D12" s="20" t="s">
        <v>393</v>
      </c>
      <c r="E12" s="20" t="s">
        <v>394</v>
      </c>
      <c r="F12" s="20" t="s">
        <v>395</v>
      </c>
    </row>
    <row r="13" spans="2:6">
      <c r="B13" s="21" t="s">
        <v>396</v>
      </c>
      <c r="C13" s="21" t="s">
        <v>397</v>
      </c>
      <c r="D13" s="21" t="s">
        <v>398</v>
      </c>
      <c r="E13" s="21" t="s">
        <v>399</v>
      </c>
      <c r="F13" s="21" t="s">
        <v>400</v>
      </c>
    </row>
    <row r="14" spans="2:6">
      <c r="B14" s="20" t="s">
        <v>401</v>
      </c>
      <c r="C14" s="20" t="s">
        <v>402</v>
      </c>
      <c r="D14" s="20" t="s">
        <v>403</v>
      </c>
      <c r="E14" s="20" t="s">
        <v>404</v>
      </c>
      <c r="F14" s="20" t="s">
        <v>405</v>
      </c>
    </row>
    <row r="15" spans="2:6">
      <c r="B15" s="21" t="s">
        <v>406</v>
      </c>
      <c r="C15" s="21" t="s">
        <v>407</v>
      </c>
      <c r="D15" s="21" t="s">
        <v>408</v>
      </c>
      <c r="E15" s="21" t="s">
        <v>409</v>
      </c>
      <c r="F15" s="21" t="s">
        <v>410</v>
      </c>
    </row>
  </sheetData>
  <sheetProtection algorithmName="SHA-512" hashValue="1z3nun3b3hGTsLCgsyqvGeVDLsxTXOX9F0AXaIOW3oPVZM4V1G/fTeuIT5HzmEPtsJZjwRHvpZ1aj3LFuW47AQ==" saltValue="fqVbgWFhgrq+5AJaDH/exg==" spinCount="100000" sheet="1" objects="1" scenarios="1"/>
  <mergeCells count="1">
    <mergeCell ref="B3:F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06C71-6121-4AEA-9305-33C2514F669B}">
  <dimension ref="A1:O88"/>
  <sheetViews>
    <sheetView showGridLines="0" zoomScale="80" zoomScaleNormal="80" workbookViewId="0">
      <pane xSplit="2" ySplit="6" topLeftCell="C12" activePane="bottomRight" state="frozen"/>
      <selection pane="topRight" activeCell="C1" sqref="C1"/>
      <selection pane="bottomLeft" activeCell="A7" sqref="A7"/>
      <selection pane="bottomRight" activeCell="B15" sqref="B15"/>
    </sheetView>
  </sheetViews>
  <sheetFormatPr baseColWidth="10" defaultColWidth="11.42578125" defaultRowHeight="15" customHeight="1"/>
  <cols>
    <col min="1" max="1" width="1.28515625" style="30" customWidth="1"/>
    <col min="2" max="2" width="49.28515625" style="34" customWidth="1"/>
    <col min="3" max="3" width="19" style="30" customWidth="1"/>
    <col min="4" max="4" width="11.42578125" style="34" customWidth="1"/>
    <col min="5" max="5" width="14.28515625" style="34" customWidth="1"/>
    <col min="6" max="6" width="12.140625" style="34" customWidth="1"/>
    <col min="7" max="7" width="11.28515625" style="34" customWidth="1"/>
    <col min="8" max="8" width="13.28515625" style="34" customWidth="1"/>
    <col min="9" max="9" width="10.28515625" style="34" customWidth="1"/>
    <col min="10" max="10" width="11.42578125" style="34" customWidth="1"/>
    <col min="11" max="11" width="12.85546875" style="34" bestFit="1" customWidth="1"/>
    <col min="12" max="12" width="13.85546875" style="34" bestFit="1" customWidth="1"/>
    <col min="13" max="13" width="16" style="34" bestFit="1" customWidth="1"/>
    <col min="14" max="14" width="10.7109375" style="34" customWidth="1"/>
    <col min="15" max="15" width="17.42578125" style="30" customWidth="1"/>
    <col min="16" max="24" width="11.42578125" style="34" customWidth="1"/>
    <col min="25" max="16384" width="11.42578125" style="34"/>
  </cols>
  <sheetData>
    <row r="1" spans="1:15" ht="15" customHeight="1">
      <c r="B1" s="31"/>
      <c r="C1" s="3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2"/>
    </row>
    <row r="2" spans="1:15" ht="15" customHeight="1">
      <c r="B2" s="35"/>
      <c r="C2" s="36"/>
      <c r="D2" s="37">
        <v>1261</v>
      </c>
      <c r="E2" s="38"/>
      <c r="F2" s="37"/>
      <c r="G2" s="37"/>
      <c r="H2" s="37"/>
      <c r="I2" s="38"/>
      <c r="J2" s="39"/>
      <c r="K2" s="37"/>
      <c r="L2" s="37"/>
      <c r="M2" s="37"/>
      <c r="N2" s="37"/>
      <c r="O2" s="32"/>
    </row>
    <row r="3" spans="1:15" ht="15" customHeight="1"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</row>
    <row r="4" spans="1:15" ht="15" customHeight="1">
      <c r="B4" s="194" t="s">
        <v>0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</row>
    <row r="5" spans="1:15" ht="15" customHeight="1">
      <c r="B5" s="40"/>
      <c r="C5" s="4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</row>
    <row r="6" spans="1:15" s="47" customFormat="1" ht="34.5" customHeight="1">
      <c r="A6" s="44"/>
      <c r="B6" s="18" t="s">
        <v>1</v>
      </c>
      <c r="C6" s="45" t="s">
        <v>2</v>
      </c>
      <c r="D6" s="45" t="s">
        <v>3</v>
      </c>
      <c r="E6" s="45" t="s">
        <v>4</v>
      </c>
      <c r="F6" s="45" t="s">
        <v>5</v>
      </c>
      <c r="G6" s="45" t="s">
        <v>6</v>
      </c>
      <c r="H6" s="45" t="s">
        <v>7</v>
      </c>
      <c r="I6" s="45" t="s">
        <v>8</v>
      </c>
      <c r="J6" s="45" t="s">
        <v>9</v>
      </c>
      <c r="K6" s="45" t="s">
        <v>10</v>
      </c>
      <c r="L6" s="45" t="s">
        <v>11</v>
      </c>
      <c r="M6" s="45" t="s">
        <v>12</v>
      </c>
      <c r="N6" s="45" t="s">
        <v>13</v>
      </c>
      <c r="O6" s="46" t="s">
        <v>14</v>
      </c>
    </row>
    <row r="7" spans="1:15" s="49" customFormat="1" ht="15" customHeight="1">
      <c r="A7" s="48"/>
      <c r="B7" s="108" t="s">
        <v>15</v>
      </c>
      <c r="C7" s="109">
        <v>7287</v>
      </c>
      <c r="D7" s="109">
        <v>7005</v>
      </c>
      <c r="E7" s="109">
        <v>6311</v>
      </c>
      <c r="F7" s="109">
        <v>6267</v>
      </c>
      <c r="G7" s="109">
        <v>7118</v>
      </c>
      <c r="H7" s="109">
        <v>7010</v>
      </c>
      <c r="I7" s="109">
        <v>6421</v>
      </c>
      <c r="J7" s="109">
        <f>+[1]Outbound!J65</f>
        <v>6001</v>
      </c>
      <c r="K7" s="109">
        <v>6093</v>
      </c>
      <c r="L7" s="109">
        <v>6489</v>
      </c>
      <c r="M7" s="109">
        <v>6966</v>
      </c>
      <c r="N7" s="109">
        <v>7005</v>
      </c>
      <c r="O7" s="110">
        <f>SUM(C7:N7)</f>
        <v>79973</v>
      </c>
    </row>
    <row r="8" spans="1:15" ht="15" customHeight="1">
      <c r="B8" s="111" t="s">
        <v>16</v>
      </c>
      <c r="C8" s="112">
        <v>994</v>
      </c>
      <c r="D8" s="109">
        <v>922</v>
      </c>
      <c r="E8" s="109">
        <f>+E9+E11</f>
        <v>1294</v>
      </c>
      <c r="F8" s="109">
        <v>918</v>
      </c>
      <c r="G8" s="109">
        <v>1338</v>
      </c>
      <c r="H8" s="109">
        <v>1220</v>
      </c>
      <c r="I8" s="109">
        <v>1156</v>
      </c>
      <c r="J8" s="109">
        <v>1315</v>
      </c>
      <c r="K8" s="109">
        <v>994</v>
      </c>
      <c r="L8" s="109">
        <v>1151</v>
      </c>
      <c r="M8" s="109">
        <v>1017</v>
      </c>
      <c r="N8" s="109">
        <v>498</v>
      </c>
      <c r="O8" s="113">
        <f>SUM(C8:N8)</f>
        <v>12817</v>
      </c>
    </row>
    <row r="9" spans="1:15" s="49" customFormat="1" ht="15" customHeight="1">
      <c r="A9" s="48"/>
      <c r="B9" s="108" t="s">
        <v>17</v>
      </c>
      <c r="C9" s="114">
        <v>986</v>
      </c>
      <c r="D9" s="114">
        <v>912</v>
      </c>
      <c r="E9" s="114">
        <v>1267</v>
      </c>
      <c r="F9" s="114">
        <v>899</v>
      </c>
      <c r="G9" s="114">
        <v>1291</v>
      </c>
      <c r="H9" s="109">
        <v>1193</v>
      </c>
      <c r="I9" s="114">
        <v>1137</v>
      </c>
      <c r="J9" s="114">
        <v>1303</v>
      </c>
      <c r="K9" s="109">
        <v>985</v>
      </c>
      <c r="L9" s="114">
        <v>1136</v>
      </c>
      <c r="M9" s="114">
        <v>1005</v>
      </c>
      <c r="N9" s="114">
        <v>493</v>
      </c>
      <c r="O9" s="110">
        <f>SUM(C9:N9)</f>
        <v>12607</v>
      </c>
    </row>
    <row r="10" spans="1:15" ht="15" customHeight="1">
      <c r="B10" s="115" t="s">
        <v>18</v>
      </c>
      <c r="C10" s="116">
        <v>972</v>
      </c>
      <c r="D10" s="116">
        <v>898</v>
      </c>
      <c r="E10" s="117">
        <f>1171+44</f>
        <v>1215</v>
      </c>
      <c r="F10" s="118">
        <v>873</v>
      </c>
      <c r="G10" s="117">
        <v>1220</v>
      </c>
      <c r="H10" s="117">
        <v>1152</v>
      </c>
      <c r="I10" s="117">
        <v>1107</v>
      </c>
      <c r="J10" s="117">
        <v>1286</v>
      </c>
      <c r="K10" s="116">
        <v>960</v>
      </c>
      <c r="L10" s="116">
        <v>1101</v>
      </c>
      <c r="M10" s="117">
        <v>985</v>
      </c>
      <c r="N10" s="117">
        <v>487</v>
      </c>
      <c r="O10" s="113">
        <f>SUM(C10:N10)</f>
        <v>12256</v>
      </c>
    </row>
    <row r="11" spans="1:15" ht="15" customHeight="1">
      <c r="B11" s="115" t="s">
        <v>19</v>
      </c>
      <c r="C11" s="117">
        <v>8</v>
      </c>
      <c r="D11" s="117">
        <v>10</v>
      </c>
      <c r="E11" s="117">
        <v>27</v>
      </c>
      <c r="F11" s="117">
        <v>19</v>
      </c>
      <c r="G11" s="117">
        <v>47</v>
      </c>
      <c r="H11" s="117">
        <v>27</v>
      </c>
      <c r="I11" s="117">
        <v>19</v>
      </c>
      <c r="J11" s="117">
        <v>12</v>
      </c>
      <c r="K11" s="117">
        <v>9</v>
      </c>
      <c r="L11" s="119">
        <v>15</v>
      </c>
      <c r="M11" s="117">
        <f>+M8-M9</f>
        <v>12</v>
      </c>
      <c r="N11" s="117">
        <f>+N8-N9</f>
        <v>5</v>
      </c>
      <c r="O11" s="113">
        <f>SUM(C11:N11)</f>
        <v>210</v>
      </c>
    </row>
    <row r="12" spans="1:15" ht="15" customHeight="1">
      <c r="B12" s="120" t="s">
        <v>20</v>
      </c>
      <c r="C12" s="121">
        <f>C10/C8</f>
        <v>0.97786720321931586</v>
      </c>
      <c r="D12" s="121">
        <f>D10/D8</f>
        <v>0.97396963123644253</v>
      </c>
      <c r="E12" s="121">
        <f>E10/E8</f>
        <v>0.93894899536321486</v>
      </c>
      <c r="F12" s="121">
        <f>F10/F8</f>
        <v>0.9509803921568627</v>
      </c>
      <c r="G12" s="121">
        <f>G10/G8</f>
        <v>0.91180866965620333</v>
      </c>
      <c r="H12" s="121">
        <f t="shared" ref="H12:M12" si="0">H10/H8</f>
        <v>0.94426229508196724</v>
      </c>
      <c r="I12" s="121">
        <f t="shared" si="0"/>
        <v>0.95761245674740481</v>
      </c>
      <c r="J12" s="121">
        <f t="shared" si="0"/>
        <v>0.97794676806083647</v>
      </c>
      <c r="K12" s="121">
        <f t="shared" si="0"/>
        <v>0.96579476861167002</v>
      </c>
      <c r="L12" s="121">
        <f t="shared" si="0"/>
        <v>0.95655951346655077</v>
      </c>
      <c r="M12" s="121">
        <f t="shared" si="0"/>
        <v>0.9685349065880039</v>
      </c>
      <c r="N12" s="121">
        <f>N10/N8</f>
        <v>0.97791164658634533</v>
      </c>
      <c r="O12" s="122">
        <f>+O10/O8</f>
        <v>0.95623000702192396</v>
      </c>
    </row>
    <row r="13" spans="1:15" ht="15" customHeight="1">
      <c r="A13" s="30">
        <v>0</v>
      </c>
      <c r="B13" s="120" t="s">
        <v>21</v>
      </c>
      <c r="C13" s="121">
        <f>C9/C8</f>
        <v>0.99195171026156936</v>
      </c>
      <c r="D13" s="121">
        <f t="shared" ref="D13:N13" si="1">D9/D8</f>
        <v>0.98915401301518435</v>
      </c>
      <c r="E13" s="121">
        <f t="shared" si="1"/>
        <v>0.97913446676970639</v>
      </c>
      <c r="F13" s="121">
        <f t="shared" si="1"/>
        <v>0.97930283224400871</v>
      </c>
      <c r="G13" s="121">
        <f t="shared" si="1"/>
        <v>0.96487294469357254</v>
      </c>
      <c r="H13" s="121">
        <f t="shared" si="1"/>
        <v>0.97786885245901645</v>
      </c>
      <c r="I13" s="121">
        <f t="shared" si="1"/>
        <v>0.98356401384083048</v>
      </c>
      <c r="J13" s="121">
        <f t="shared" si="1"/>
        <v>0.99087452471482895</v>
      </c>
      <c r="K13" s="121">
        <f t="shared" si="1"/>
        <v>0.99094567404426559</v>
      </c>
      <c r="L13" s="121">
        <f t="shared" si="1"/>
        <v>0.98696785403996523</v>
      </c>
      <c r="M13" s="121">
        <f t="shared" si="1"/>
        <v>0.98820058997050142</v>
      </c>
      <c r="N13" s="121">
        <f t="shared" si="1"/>
        <v>0.98995983935742971</v>
      </c>
      <c r="O13" s="122">
        <f>+O9/O8</f>
        <v>0.98361551064991803</v>
      </c>
    </row>
    <row r="14" spans="1:15" ht="15" customHeight="1">
      <c r="B14" s="120" t="s">
        <v>22</v>
      </c>
      <c r="C14" s="123">
        <f>C11/C8</f>
        <v>8.0482897384305842E-3</v>
      </c>
      <c r="D14" s="123">
        <f t="shared" ref="D14:N14" si="2">D11/D8</f>
        <v>1.0845986984815618E-2</v>
      </c>
      <c r="E14" s="123">
        <f t="shared" si="2"/>
        <v>2.0865533230293665E-2</v>
      </c>
      <c r="F14" s="123">
        <f t="shared" si="2"/>
        <v>2.0697167755991286E-2</v>
      </c>
      <c r="G14" s="124">
        <f t="shared" si="2"/>
        <v>3.5127055306427506E-2</v>
      </c>
      <c r="H14" s="124">
        <f t="shared" si="2"/>
        <v>2.2131147540983605E-2</v>
      </c>
      <c r="I14" s="124">
        <f t="shared" si="2"/>
        <v>1.6435986159169549E-2</v>
      </c>
      <c r="J14" s="124">
        <f t="shared" si="2"/>
        <v>9.125475285171103E-3</v>
      </c>
      <c r="K14" s="124">
        <f t="shared" si="2"/>
        <v>9.0543259557344068E-3</v>
      </c>
      <c r="L14" s="124">
        <f t="shared" si="2"/>
        <v>1.3032145960034752E-2</v>
      </c>
      <c r="M14" s="124">
        <f t="shared" si="2"/>
        <v>1.1799410029498525E-2</v>
      </c>
      <c r="N14" s="124">
        <f t="shared" si="2"/>
        <v>1.0040160642570281E-2</v>
      </c>
      <c r="O14" s="122">
        <f>+O11/O8</f>
        <v>1.6384489350081924E-2</v>
      </c>
    </row>
    <row r="15" spans="1:15" ht="15" customHeight="1">
      <c r="B15" s="115" t="s">
        <v>23</v>
      </c>
      <c r="C15" s="125">
        <v>3.1764366124313139E-3</v>
      </c>
      <c r="D15" s="125">
        <v>4.0740740740740746E-3</v>
      </c>
      <c r="E15" s="125">
        <v>3.5416666666666665E-3</v>
      </c>
      <c r="F15" s="125">
        <v>3.7932132459970887E-3</v>
      </c>
      <c r="G15" s="125">
        <v>3.3460439032905651E-3</v>
      </c>
      <c r="H15" s="125">
        <v>3.6289271625810091E-3</v>
      </c>
      <c r="I15" s="125">
        <v>3.8683975862405938E-3</v>
      </c>
      <c r="J15" s="125">
        <v>3.6805555555555554E-3</v>
      </c>
      <c r="K15" s="125">
        <v>3.6040609137055839E-3</v>
      </c>
      <c r="L15" s="126">
        <v>3.7439684402712572E-3</v>
      </c>
      <c r="M15" s="126">
        <v>3.9291505435784047E-3</v>
      </c>
      <c r="N15" s="126">
        <v>3.932696641875141E-3</v>
      </c>
      <c r="O15" s="127">
        <f t="shared" ref="O15:O22" si="3">AVERAGE(C15:N15)</f>
        <v>3.693265945522271E-3</v>
      </c>
    </row>
    <row r="16" spans="1:15" ht="15" customHeight="1">
      <c r="B16" s="128" t="s">
        <v>24</v>
      </c>
      <c r="C16" s="129">
        <v>4.7423183832920144E-6</v>
      </c>
      <c r="D16" s="125">
        <v>5.7870370370370366E-5</v>
      </c>
      <c r="E16" s="125">
        <v>2.3148148148148147E-5</v>
      </c>
      <c r="F16" s="125">
        <v>2.3148148148148147E-5</v>
      </c>
      <c r="G16" s="125">
        <v>3.4722222222222222E-5</v>
      </c>
      <c r="H16" s="125">
        <v>2.3148148148148147E-5</v>
      </c>
      <c r="I16" s="125">
        <v>6.9444444444444444E-5</v>
      </c>
      <c r="J16" s="125">
        <v>8.1018518518518516E-5</v>
      </c>
      <c r="K16" s="125">
        <v>8.1018518518518516E-5</v>
      </c>
      <c r="L16" s="125">
        <v>2.3148148148148147E-5</v>
      </c>
      <c r="M16" s="125">
        <v>8.1018518518518516E-5</v>
      </c>
      <c r="N16" s="125">
        <v>2.3148148148148147E-5</v>
      </c>
      <c r="O16" s="127">
        <f t="shared" si="3"/>
        <v>4.3797970976385444E-5</v>
      </c>
    </row>
    <row r="17" spans="2:15" ht="15" customHeight="1">
      <c r="B17" s="115" t="s">
        <v>25</v>
      </c>
      <c r="C17" s="129">
        <v>5.8015046296296298E-4</v>
      </c>
      <c r="D17" s="125">
        <v>5.0925925925925921E-4</v>
      </c>
      <c r="E17" s="125">
        <v>6.7129629629629625E-4</v>
      </c>
      <c r="F17" s="125">
        <v>5.9027777777777778E-4</v>
      </c>
      <c r="G17" s="125">
        <v>6.9444444444444447E-4</v>
      </c>
      <c r="H17" s="125">
        <v>6.3657407407407402E-4</v>
      </c>
      <c r="I17" s="125">
        <v>1.3888888888888889E-4</v>
      </c>
      <c r="J17" s="125">
        <v>2.199074074074074E-4</v>
      </c>
      <c r="K17" s="125">
        <v>7.9861111111111105E-4</v>
      </c>
      <c r="L17" s="125">
        <v>4.6296296296296293E-4</v>
      </c>
      <c r="M17" s="125">
        <v>5.0925925925925921E-4</v>
      </c>
      <c r="N17" s="125">
        <v>6.8287037037037025E-4</v>
      </c>
      <c r="O17" s="127">
        <f t="shared" si="3"/>
        <v>5.412085262345678E-4</v>
      </c>
    </row>
    <row r="18" spans="2:15" ht="15" customHeight="1">
      <c r="B18" s="115" t="s">
        <v>26</v>
      </c>
      <c r="C18" s="125">
        <v>1.7338697081021642E-3</v>
      </c>
      <c r="D18" s="125">
        <v>1.4583333333333334E-3</v>
      </c>
      <c r="E18" s="125">
        <v>1.3888888888888889E-3</v>
      </c>
      <c r="F18" s="125">
        <v>1.11569359349414E-3</v>
      </c>
      <c r="G18" s="125">
        <v>1.15759132078483E-3</v>
      </c>
      <c r="H18" s="125">
        <v>1.3756281706526299E-3</v>
      </c>
      <c r="I18" s="125">
        <v>1.3193499407777021E-3</v>
      </c>
      <c r="J18" s="125">
        <v>1.3773148148148147E-3</v>
      </c>
      <c r="K18" s="125">
        <v>1.3969990222149117E-3</v>
      </c>
      <c r="L18" s="125">
        <v>1.6985468215887354E-3</v>
      </c>
      <c r="M18" s="125">
        <v>1.6307529956427016E-3</v>
      </c>
      <c r="N18" s="125">
        <v>1.5920099660521117E-3</v>
      </c>
      <c r="O18" s="127">
        <f t="shared" si="3"/>
        <v>1.4370815480289137E-3</v>
      </c>
    </row>
    <row r="19" spans="2:15" ht="15" customHeight="1">
      <c r="B19" s="115" t="s">
        <v>27</v>
      </c>
      <c r="C19" s="130">
        <v>0.65</v>
      </c>
      <c r="D19" s="130">
        <v>0.63</v>
      </c>
      <c r="E19" s="130">
        <v>0.72</v>
      </c>
      <c r="F19" s="130">
        <v>0.77</v>
      </c>
      <c r="G19" s="130">
        <v>0.64</v>
      </c>
      <c r="H19" s="130">
        <v>0.7</v>
      </c>
      <c r="I19" s="130">
        <v>0.63</v>
      </c>
      <c r="J19" s="130">
        <v>0.65</v>
      </c>
      <c r="K19" s="130">
        <v>0.73899999999999999</v>
      </c>
      <c r="L19" s="130">
        <v>0.81</v>
      </c>
      <c r="M19" s="130">
        <v>0.81</v>
      </c>
      <c r="N19" s="130">
        <v>0.87</v>
      </c>
      <c r="O19" s="131">
        <f t="shared" si="3"/>
        <v>0.71824999999999994</v>
      </c>
    </row>
    <row r="20" spans="2:15" ht="15" customHeight="1">
      <c r="B20" s="115" t="s">
        <v>28</v>
      </c>
      <c r="C20" s="130">
        <v>0.1</v>
      </c>
      <c r="D20" s="130">
        <v>0.13</v>
      </c>
      <c r="E20" s="130">
        <v>0.15</v>
      </c>
      <c r="F20" s="130">
        <v>0.12</v>
      </c>
      <c r="G20" s="130">
        <v>0.18</v>
      </c>
      <c r="H20" s="130">
        <v>0.2</v>
      </c>
      <c r="I20" s="130">
        <v>0.22</v>
      </c>
      <c r="J20" s="130">
        <v>0.15</v>
      </c>
      <c r="K20" s="130">
        <v>0.19400000000000001</v>
      </c>
      <c r="L20" s="130">
        <v>0.16</v>
      </c>
      <c r="M20" s="130">
        <v>0.12</v>
      </c>
      <c r="N20" s="132">
        <v>0.10100000000000001</v>
      </c>
      <c r="O20" s="131">
        <f t="shared" si="3"/>
        <v>0.15208333333333332</v>
      </c>
    </row>
    <row r="21" spans="2:15" ht="15" customHeight="1">
      <c r="B21" s="115" t="s">
        <v>29</v>
      </c>
      <c r="C21" s="130">
        <f>+C19+C20</f>
        <v>0.75</v>
      </c>
      <c r="D21" s="130">
        <f t="shared" ref="D21:N21" si="4">+D19+D20</f>
        <v>0.76</v>
      </c>
      <c r="E21" s="130">
        <f t="shared" si="4"/>
        <v>0.87</v>
      </c>
      <c r="F21" s="130">
        <f t="shared" si="4"/>
        <v>0.89</v>
      </c>
      <c r="G21" s="130">
        <f t="shared" si="4"/>
        <v>0.82000000000000006</v>
      </c>
      <c r="H21" s="130">
        <f t="shared" si="4"/>
        <v>0.89999999999999991</v>
      </c>
      <c r="I21" s="130">
        <f t="shared" si="4"/>
        <v>0.85</v>
      </c>
      <c r="J21" s="130">
        <f t="shared" si="4"/>
        <v>0.8</v>
      </c>
      <c r="K21" s="130">
        <f t="shared" si="4"/>
        <v>0.93300000000000005</v>
      </c>
      <c r="L21" s="130">
        <f t="shared" si="4"/>
        <v>0.97000000000000008</v>
      </c>
      <c r="M21" s="130">
        <f t="shared" si="4"/>
        <v>0.93</v>
      </c>
      <c r="N21" s="130">
        <f t="shared" si="4"/>
        <v>0.97099999999999997</v>
      </c>
      <c r="O21" s="131">
        <f t="shared" si="3"/>
        <v>0.87033333333333329</v>
      </c>
    </row>
    <row r="22" spans="2:15" ht="15" customHeight="1">
      <c r="B22" s="115" t="s">
        <v>30</v>
      </c>
      <c r="C22" s="130">
        <v>1</v>
      </c>
      <c r="D22" s="130">
        <v>1</v>
      </c>
      <c r="E22" s="130">
        <v>0.998</v>
      </c>
      <c r="F22" s="130">
        <v>0.999</v>
      </c>
      <c r="G22" s="130">
        <v>0.999</v>
      </c>
      <c r="H22" s="130">
        <v>0.999</v>
      </c>
      <c r="I22" s="130">
        <v>1</v>
      </c>
      <c r="J22" s="130">
        <v>1</v>
      </c>
      <c r="K22" s="130">
        <v>1</v>
      </c>
      <c r="L22" s="130">
        <v>1</v>
      </c>
      <c r="M22" s="130">
        <v>1</v>
      </c>
      <c r="N22" s="130">
        <v>1</v>
      </c>
      <c r="O22" s="131">
        <f t="shared" si="3"/>
        <v>0.99958333333333338</v>
      </c>
    </row>
    <row r="26" spans="2:15" ht="15" customHeight="1">
      <c r="B26" s="194" t="s">
        <v>31</v>
      </c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</row>
    <row r="27" spans="2:15" ht="15" customHeight="1">
      <c r="B27" s="40"/>
      <c r="C27" s="41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3"/>
    </row>
    <row r="28" spans="2:15" ht="15" customHeight="1">
      <c r="B28" s="18" t="s">
        <v>1</v>
      </c>
      <c r="C28" s="45" t="s">
        <v>2</v>
      </c>
      <c r="D28" s="45" t="s">
        <v>3</v>
      </c>
      <c r="E28" s="45" t="s">
        <v>4</v>
      </c>
      <c r="F28" s="45" t="s">
        <v>5</v>
      </c>
      <c r="G28" s="45" t="s">
        <v>6</v>
      </c>
      <c r="H28" s="45" t="s">
        <v>7</v>
      </c>
      <c r="I28" s="45" t="s">
        <v>8</v>
      </c>
      <c r="J28" s="45" t="s">
        <v>9</v>
      </c>
      <c r="K28" s="45" t="s">
        <v>10</v>
      </c>
      <c r="L28" s="45" t="s">
        <v>11</v>
      </c>
      <c r="M28" s="45" t="s">
        <v>12</v>
      </c>
      <c r="N28" s="45" t="s">
        <v>13</v>
      </c>
      <c r="O28" s="46" t="s">
        <v>14</v>
      </c>
    </row>
    <row r="29" spans="2:15" ht="15" customHeight="1">
      <c r="B29" s="108" t="s">
        <v>15</v>
      </c>
      <c r="C29" s="109">
        <v>7286</v>
      </c>
      <c r="D29" s="109">
        <v>8079</v>
      </c>
      <c r="E29" s="109">
        <v>5355</v>
      </c>
      <c r="F29" s="109">
        <v>5587</v>
      </c>
      <c r="G29" s="109">
        <v>5321</v>
      </c>
      <c r="H29" s="109">
        <v>4051</v>
      </c>
      <c r="I29" s="109">
        <v>5385</v>
      </c>
      <c r="J29" s="109">
        <v>4513</v>
      </c>
      <c r="K29" s="109">
        <v>4536</v>
      </c>
      <c r="L29" s="109">
        <v>4808</v>
      </c>
      <c r="M29" s="109">
        <v>4328</v>
      </c>
      <c r="N29" s="109">
        <v>3091</v>
      </c>
      <c r="O29" s="110">
        <f>SUM(C29:N29)</f>
        <v>62340</v>
      </c>
    </row>
    <row r="30" spans="2:15" ht="15" customHeight="1">
      <c r="B30" s="111" t="s">
        <v>16</v>
      </c>
      <c r="C30" s="112">
        <v>723</v>
      </c>
      <c r="D30" s="109">
        <v>1008</v>
      </c>
      <c r="E30" s="109">
        <v>903</v>
      </c>
      <c r="F30" s="109">
        <f>+F31+F33</f>
        <v>2048</v>
      </c>
      <c r="G30" s="109">
        <v>1733</v>
      </c>
      <c r="H30" s="109">
        <v>1161</v>
      </c>
      <c r="I30" s="109">
        <v>1036</v>
      </c>
      <c r="J30" s="109">
        <v>1377</v>
      </c>
      <c r="K30" s="109">
        <v>1357</v>
      </c>
      <c r="L30" s="109">
        <v>1292</v>
      </c>
      <c r="M30" s="109">
        <v>1042</v>
      </c>
      <c r="N30" s="109">
        <v>618</v>
      </c>
      <c r="O30" s="113">
        <f>SUM(C30:N30)</f>
        <v>14298</v>
      </c>
    </row>
    <row r="31" spans="2:15" ht="15" customHeight="1">
      <c r="B31" s="108" t="s">
        <v>17</v>
      </c>
      <c r="C31" s="114">
        <v>719</v>
      </c>
      <c r="D31" s="112">
        <v>994</v>
      </c>
      <c r="E31" s="114">
        <v>897</v>
      </c>
      <c r="F31" s="114">
        <v>2008</v>
      </c>
      <c r="G31" s="114">
        <v>1709</v>
      </c>
      <c r="H31" s="109">
        <v>1153</v>
      </c>
      <c r="I31" s="114">
        <v>1026</v>
      </c>
      <c r="J31" s="114">
        <v>1349</v>
      </c>
      <c r="K31" s="109">
        <v>1348</v>
      </c>
      <c r="L31" s="114">
        <v>1280</v>
      </c>
      <c r="M31" s="114">
        <v>1031</v>
      </c>
      <c r="N31" s="114">
        <v>616</v>
      </c>
      <c r="O31" s="110">
        <f>SUM(C31:N31)</f>
        <v>14130</v>
      </c>
    </row>
    <row r="32" spans="2:15" ht="15" customHeight="1">
      <c r="B32" s="115" t="s">
        <v>18</v>
      </c>
      <c r="C32" s="116">
        <v>707</v>
      </c>
      <c r="D32" s="112">
        <v>976</v>
      </c>
      <c r="E32" s="117">
        <v>873</v>
      </c>
      <c r="F32" s="118">
        <v>1919</v>
      </c>
      <c r="G32" s="117">
        <v>1668</v>
      </c>
      <c r="H32" s="117">
        <v>1137</v>
      </c>
      <c r="I32" s="117">
        <v>1008</v>
      </c>
      <c r="J32" s="117">
        <v>1289</v>
      </c>
      <c r="K32" s="116">
        <v>1312</v>
      </c>
      <c r="L32" s="116">
        <v>1264</v>
      </c>
      <c r="M32" s="117">
        <v>996</v>
      </c>
      <c r="N32" s="117">
        <v>613</v>
      </c>
      <c r="O32" s="113">
        <f>SUM(C32:N32)</f>
        <v>13762</v>
      </c>
    </row>
    <row r="33" spans="2:15" ht="15" customHeight="1">
      <c r="B33" s="115" t="s">
        <v>19</v>
      </c>
      <c r="C33" s="117">
        <v>4</v>
      </c>
      <c r="D33" s="112">
        <v>14</v>
      </c>
      <c r="E33" s="117">
        <v>6</v>
      </c>
      <c r="F33" s="117">
        <v>40</v>
      </c>
      <c r="G33" s="117">
        <v>24</v>
      </c>
      <c r="H33" s="117">
        <v>8</v>
      </c>
      <c r="I33" s="117">
        <v>10</v>
      </c>
      <c r="J33" s="117">
        <v>28</v>
      </c>
      <c r="K33" s="117">
        <v>9</v>
      </c>
      <c r="L33" s="119">
        <v>12</v>
      </c>
      <c r="M33" s="117">
        <v>11</v>
      </c>
      <c r="N33" s="117">
        <v>2</v>
      </c>
      <c r="O33" s="113">
        <f>SUM(C33:N33)</f>
        <v>168</v>
      </c>
    </row>
    <row r="34" spans="2:15" ht="15" customHeight="1">
      <c r="B34" s="120" t="s">
        <v>20</v>
      </c>
      <c r="C34" s="121">
        <f>C32/C30</f>
        <v>0.97786998616874132</v>
      </c>
      <c r="D34" s="121">
        <f>D32/D30</f>
        <v>0.96825396825396826</v>
      </c>
      <c r="E34" s="121">
        <f>E32/E30</f>
        <v>0.96677740863787376</v>
      </c>
      <c r="F34" s="121">
        <f>F32/F30</f>
        <v>0.93701171875</v>
      </c>
      <c r="G34" s="121">
        <f>G32/G30</f>
        <v>0.96249278707443742</v>
      </c>
      <c r="H34" s="121">
        <f t="shared" ref="H34:M34" si="5">H32/H30</f>
        <v>0.97932816537467704</v>
      </c>
      <c r="I34" s="121">
        <f t="shared" si="5"/>
        <v>0.97297297297297303</v>
      </c>
      <c r="J34" s="121">
        <f t="shared" si="5"/>
        <v>0.93609295570079887</v>
      </c>
      <c r="K34" s="121">
        <f t="shared" si="5"/>
        <v>0.96683861459100962</v>
      </c>
      <c r="L34" s="121">
        <f t="shared" si="5"/>
        <v>0.97832817337461297</v>
      </c>
      <c r="M34" s="121">
        <f t="shared" si="5"/>
        <v>0.95585412667946257</v>
      </c>
      <c r="N34" s="121">
        <f>N32/N30</f>
        <v>0.99190938511326865</v>
      </c>
      <c r="O34" s="122">
        <f>+O32/O30</f>
        <v>0.96251223947405229</v>
      </c>
    </row>
    <row r="35" spans="2:15" ht="15" customHeight="1">
      <c r="B35" s="120" t="s">
        <v>21</v>
      </c>
      <c r="C35" s="121">
        <f>C31/C30</f>
        <v>0.99446749654218536</v>
      </c>
      <c r="D35" s="121">
        <f t="shared" ref="D35:N35" si="6">D31/D30</f>
        <v>0.98611111111111116</v>
      </c>
      <c r="E35" s="121">
        <f t="shared" si="6"/>
        <v>0.99335548172757471</v>
      </c>
      <c r="F35" s="121">
        <f t="shared" si="6"/>
        <v>0.98046875</v>
      </c>
      <c r="G35" s="121">
        <f t="shared" si="6"/>
        <v>0.98615118291979231</v>
      </c>
      <c r="H35" s="121">
        <f t="shared" si="6"/>
        <v>0.99310938845822572</v>
      </c>
      <c r="I35" s="121">
        <f t="shared" si="6"/>
        <v>0.99034749034749037</v>
      </c>
      <c r="J35" s="121">
        <f t="shared" si="6"/>
        <v>0.97966594045025412</v>
      </c>
      <c r="K35" s="121">
        <f t="shared" si="6"/>
        <v>0.99336772291820197</v>
      </c>
      <c r="L35" s="121">
        <f t="shared" si="6"/>
        <v>0.99071207430340558</v>
      </c>
      <c r="M35" s="121">
        <f t="shared" si="6"/>
        <v>0.98944337811900196</v>
      </c>
      <c r="N35" s="121">
        <f t="shared" si="6"/>
        <v>0.99676375404530748</v>
      </c>
      <c r="O35" s="122">
        <f>+O31/O30</f>
        <v>0.9882501049097776</v>
      </c>
    </row>
    <row r="36" spans="2:15" ht="15" customHeight="1">
      <c r="B36" s="120" t="s">
        <v>22</v>
      </c>
      <c r="C36" s="123">
        <f>C33/C30</f>
        <v>5.5325034578146614E-3</v>
      </c>
      <c r="D36" s="123">
        <f t="shared" ref="D36:N36" si="7">D33/D30</f>
        <v>1.3888888888888888E-2</v>
      </c>
      <c r="E36" s="123">
        <f t="shared" si="7"/>
        <v>6.6445182724252493E-3</v>
      </c>
      <c r="F36" s="123">
        <f t="shared" si="7"/>
        <v>1.953125E-2</v>
      </c>
      <c r="G36" s="124">
        <f t="shared" si="7"/>
        <v>1.3848817080207732E-2</v>
      </c>
      <c r="H36" s="124">
        <f t="shared" si="7"/>
        <v>6.8906115417743325E-3</v>
      </c>
      <c r="I36" s="124">
        <f t="shared" si="7"/>
        <v>9.6525096525096523E-3</v>
      </c>
      <c r="J36" s="124">
        <f t="shared" si="7"/>
        <v>2.0334059549745823E-2</v>
      </c>
      <c r="K36" s="124">
        <f t="shared" si="7"/>
        <v>6.6322770817980837E-3</v>
      </c>
      <c r="L36" s="124">
        <f t="shared" si="7"/>
        <v>9.2879256965944269E-3</v>
      </c>
      <c r="M36" s="124">
        <f t="shared" si="7"/>
        <v>1.055662188099808E-2</v>
      </c>
      <c r="N36" s="124">
        <f t="shared" si="7"/>
        <v>3.2362459546925568E-3</v>
      </c>
      <c r="O36" s="122">
        <f t="shared" ref="O36" si="8">+O33/O30</f>
        <v>1.1749895090222409E-2</v>
      </c>
    </row>
    <row r="37" spans="2:15" ht="15" customHeight="1">
      <c r="B37" s="115" t="s">
        <v>23</v>
      </c>
      <c r="C37" s="133">
        <v>3.7990205560713914E-3</v>
      </c>
      <c r="D37" s="133">
        <v>4.0509259259259257E-3</v>
      </c>
      <c r="E37" s="133">
        <v>4.2476851851851851E-3</v>
      </c>
      <c r="F37" s="133">
        <v>4.5254629629629629E-3</v>
      </c>
      <c r="G37" s="133">
        <v>4.155092592592593E-3</v>
      </c>
      <c r="H37" s="133">
        <v>3.7500000000000003E-3</v>
      </c>
      <c r="I37" s="129">
        <v>3.2155784767610748E-3</v>
      </c>
      <c r="J37" s="129">
        <v>3.9560310479627124E-3</v>
      </c>
      <c r="K37" s="129">
        <v>4.6527777777777774E-3</v>
      </c>
      <c r="L37" s="129">
        <v>3.7152777777777774E-3</v>
      </c>
      <c r="M37" s="129">
        <v>3.7500000000000003E-3</v>
      </c>
      <c r="N37" s="126">
        <v>2.9166666666666668E-3</v>
      </c>
      <c r="O37" s="127">
        <f t="shared" ref="O37:O44" si="9">AVERAGE(C37:N37)</f>
        <v>3.8945432474736721E-3</v>
      </c>
    </row>
    <row r="38" spans="2:15" ht="15" customHeight="1">
      <c r="B38" s="128" t="s">
        <v>24</v>
      </c>
      <c r="C38" s="129">
        <v>9.2592592592592588E-5</v>
      </c>
      <c r="D38" s="129">
        <v>9.2592592592592588E-5</v>
      </c>
      <c r="E38" s="129">
        <v>2.3148148148148147E-5</v>
      </c>
      <c r="F38" s="129">
        <v>1.1574074074074073E-5</v>
      </c>
      <c r="G38" s="129">
        <v>8.1018518518518516E-5</v>
      </c>
      <c r="H38" s="129">
        <v>8.1018518518518516E-5</v>
      </c>
      <c r="I38" s="129">
        <v>1.0416666666666667E-4</v>
      </c>
      <c r="J38" s="129">
        <v>1.1574074074074073E-5</v>
      </c>
      <c r="K38" s="129">
        <v>1.1574074074074073E-5</v>
      </c>
      <c r="L38" s="129">
        <v>5.7870370370370366E-5</v>
      </c>
      <c r="M38" s="129">
        <v>1.1574074074074073E-5</v>
      </c>
      <c r="N38" s="129">
        <v>3.4722222222222222E-5</v>
      </c>
      <c r="O38" s="127">
        <f t="shared" si="9"/>
        <v>5.1118827160493834E-5</v>
      </c>
    </row>
    <row r="39" spans="2:15" ht="15" customHeight="1">
      <c r="B39" s="115" t="s">
        <v>25</v>
      </c>
      <c r="C39" s="129">
        <v>2.199074074074074E-4</v>
      </c>
      <c r="D39" s="129">
        <v>6.9444444444444447E-4</v>
      </c>
      <c r="E39" s="129">
        <v>1.0416666666666667E-3</v>
      </c>
      <c r="F39" s="129">
        <v>5.9027777777777778E-4</v>
      </c>
      <c r="G39" s="129" t="s">
        <v>32</v>
      </c>
      <c r="H39" s="129">
        <v>4.8611111111111104E-4</v>
      </c>
      <c r="I39" s="129">
        <v>7.175925925925927E-4</v>
      </c>
      <c r="J39" s="129">
        <v>6.8287037037037025E-4</v>
      </c>
      <c r="K39" s="129">
        <v>6.018518518518519E-4</v>
      </c>
      <c r="L39" s="129">
        <v>3.7037037037037035E-4</v>
      </c>
      <c r="M39" s="129">
        <v>6.3657407407407402E-4</v>
      </c>
      <c r="N39" s="129">
        <v>6.5972222222222213E-4</v>
      </c>
      <c r="O39" s="127">
        <f t="shared" si="9"/>
        <v>6.0921717171717174E-4</v>
      </c>
    </row>
    <row r="40" spans="2:15" ht="15" customHeight="1">
      <c r="B40" s="115" t="s">
        <v>26</v>
      </c>
      <c r="C40" s="133">
        <v>1.2954342719689695E-3</v>
      </c>
      <c r="D40" s="133">
        <v>1.3773148148148147E-3</v>
      </c>
      <c r="E40" s="133">
        <v>1.6782407407407406E-3</v>
      </c>
      <c r="F40" s="133">
        <v>2.3495370370370371E-3</v>
      </c>
      <c r="G40" s="133">
        <v>1.5972222222222221E-3</v>
      </c>
      <c r="H40" s="133">
        <v>1.2350064294723738E-3</v>
      </c>
      <c r="I40" s="129">
        <v>8.3280975440317112E-4</v>
      </c>
      <c r="J40" s="129">
        <v>1.0332388510959939E-3</v>
      </c>
      <c r="K40" s="129">
        <v>1.25E-3</v>
      </c>
      <c r="L40" s="129">
        <v>1.3194444444444443E-3</v>
      </c>
      <c r="M40" s="129">
        <v>1.25E-3</v>
      </c>
      <c r="N40" s="129">
        <v>1.4004629629629629E-3</v>
      </c>
      <c r="O40" s="127">
        <f t="shared" si="9"/>
        <v>1.3848926274302278E-3</v>
      </c>
    </row>
    <row r="41" spans="2:15" ht="15" customHeight="1">
      <c r="B41" s="115" t="s">
        <v>27</v>
      </c>
      <c r="C41" s="130">
        <v>0.85399999999999998</v>
      </c>
      <c r="D41" s="130">
        <v>0.84</v>
      </c>
      <c r="E41" s="130">
        <v>0.84</v>
      </c>
      <c r="F41" s="130">
        <v>0.73</v>
      </c>
      <c r="G41" s="130">
        <v>0.76</v>
      </c>
      <c r="H41" s="130">
        <v>0.79500000000000004</v>
      </c>
      <c r="I41" s="130">
        <v>0.84</v>
      </c>
      <c r="J41" s="130">
        <v>0.77</v>
      </c>
      <c r="K41" s="130">
        <v>0.78900000000000003</v>
      </c>
      <c r="L41" s="130">
        <v>0.80700000000000005</v>
      </c>
      <c r="M41" s="130">
        <v>0.57299999999999995</v>
      </c>
      <c r="N41" s="130">
        <v>0.84199999999999997</v>
      </c>
      <c r="O41" s="131">
        <f t="shared" si="9"/>
        <v>0.78666666666666674</v>
      </c>
    </row>
    <row r="42" spans="2:15" ht="15" customHeight="1">
      <c r="B42" s="115" t="s">
        <v>28</v>
      </c>
      <c r="C42" s="130">
        <v>0.109</v>
      </c>
      <c r="D42" s="130">
        <v>0.14000000000000001</v>
      </c>
      <c r="E42" s="130">
        <v>0.15</v>
      </c>
      <c r="F42" s="130">
        <v>0.26</v>
      </c>
      <c r="G42" s="130">
        <v>0.11</v>
      </c>
      <c r="H42" s="130">
        <v>0.193</v>
      </c>
      <c r="I42" s="130">
        <v>0.16</v>
      </c>
      <c r="J42" s="130">
        <v>0.21</v>
      </c>
      <c r="K42" s="130">
        <v>0.19900000000000001</v>
      </c>
      <c r="L42" s="130">
        <v>0.17199999999999999</v>
      </c>
      <c r="M42" s="130">
        <v>0.125</v>
      </c>
      <c r="N42" s="132">
        <v>8.5000000000000006E-2</v>
      </c>
      <c r="O42" s="131">
        <f t="shared" si="9"/>
        <v>0.15941666666666665</v>
      </c>
    </row>
    <row r="43" spans="2:15" ht="15" customHeight="1">
      <c r="B43" s="115" t="s">
        <v>29</v>
      </c>
      <c r="C43" s="130">
        <f>SUM(C41:C42)</f>
        <v>0.96299999999999997</v>
      </c>
      <c r="D43" s="130">
        <f t="shared" ref="D43:N43" si="10">SUM(D41:D42)</f>
        <v>0.98</v>
      </c>
      <c r="E43" s="130">
        <f t="shared" si="10"/>
        <v>0.99</v>
      </c>
      <c r="F43" s="130">
        <f t="shared" si="10"/>
        <v>0.99</v>
      </c>
      <c r="G43" s="130">
        <f t="shared" si="10"/>
        <v>0.87</v>
      </c>
      <c r="H43" s="130">
        <f t="shared" si="10"/>
        <v>0.98799999999999999</v>
      </c>
      <c r="I43" s="130">
        <f t="shared" si="10"/>
        <v>1</v>
      </c>
      <c r="J43" s="130">
        <f t="shared" si="10"/>
        <v>0.98</v>
      </c>
      <c r="K43" s="130">
        <v>0.98799999999999999</v>
      </c>
      <c r="L43" s="130">
        <v>0.97900000000000009</v>
      </c>
      <c r="M43" s="130">
        <v>0.69799999999999995</v>
      </c>
      <c r="N43" s="130">
        <f t="shared" si="10"/>
        <v>0.92699999999999994</v>
      </c>
      <c r="O43" s="131">
        <f t="shared" si="9"/>
        <v>0.9460833333333335</v>
      </c>
    </row>
    <row r="44" spans="2:15" ht="15" customHeight="1">
      <c r="B44" s="115" t="s">
        <v>30</v>
      </c>
      <c r="C44" s="130">
        <v>1</v>
      </c>
      <c r="D44" s="130">
        <v>1</v>
      </c>
      <c r="E44" s="130">
        <v>1</v>
      </c>
      <c r="F44" s="130">
        <v>1</v>
      </c>
      <c r="G44" s="130">
        <v>1</v>
      </c>
      <c r="H44" s="130">
        <v>1</v>
      </c>
      <c r="I44" s="130">
        <v>1</v>
      </c>
      <c r="J44" s="130">
        <v>1</v>
      </c>
      <c r="K44" s="130">
        <v>1</v>
      </c>
      <c r="L44" s="130">
        <v>1</v>
      </c>
      <c r="M44" s="130">
        <v>1</v>
      </c>
      <c r="N44" s="130">
        <v>1</v>
      </c>
      <c r="O44" s="131">
        <f t="shared" si="9"/>
        <v>1</v>
      </c>
    </row>
    <row r="48" spans="2:15" ht="15" customHeight="1"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</row>
    <row r="49" spans="2:15" ht="15" customHeight="1">
      <c r="B49" s="194" t="s">
        <v>33</v>
      </c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</row>
    <row r="50" spans="2:15" ht="15" customHeight="1">
      <c r="B50" s="40"/>
      <c r="C50" s="41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43"/>
    </row>
    <row r="51" spans="2:15" ht="15" customHeight="1">
      <c r="B51" s="18" t="s">
        <v>1</v>
      </c>
      <c r="C51" s="45" t="s">
        <v>2</v>
      </c>
      <c r="D51" s="45" t="s">
        <v>3</v>
      </c>
      <c r="E51" s="45" t="s">
        <v>4</v>
      </c>
      <c r="F51" s="45" t="s">
        <v>5</v>
      </c>
      <c r="G51" s="45" t="s">
        <v>6</v>
      </c>
      <c r="H51" s="45" t="s">
        <v>7</v>
      </c>
      <c r="I51" s="45" t="s">
        <v>8</v>
      </c>
      <c r="J51" s="45" t="s">
        <v>9</v>
      </c>
      <c r="K51" s="45" t="s">
        <v>10</v>
      </c>
      <c r="L51" s="45" t="s">
        <v>11</v>
      </c>
      <c r="M51" s="45" t="s">
        <v>12</v>
      </c>
      <c r="N51" s="45" t="s">
        <v>13</v>
      </c>
      <c r="O51" s="46" t="s">
        <v>14</v>
      </c>
    </row>
    <row r="52" spans="2:15" ht="15" customHeight="1">
      <c r="B52" s="108" t="s">
        <v>15</v>
      </c>
      <c r="C52" s="109">
        <v>4356</v>
      </c>
      <c r="D52" s="109">
        <v>6428</v>
      </c>
      <c r="E52" s="109">
        <v>5654</v>
      </c>
      <c r="F52" s="109">
        <v>3990</v>
      </c>
      <c r="G52" s="109">
        <v>5276</v>
      </c>
      <c r="H52" s="109">
        <v>4875</v>
      </c>
      <c r="I52" s="109">
        <v>0</v>
      </c>
      <c r="J52" s="109">
        <v>2950</v>
      </c>
      <c r="K52" s="109">
        <v>3460</v>
      </c>
      <c r="L52" s="109">
        <v>4000</v>
      </c>
      <c r="M52" s="109">
        <v>4590</v>
      </c>
      <c r="N52" s="109">
        <v>2900</v>
      </c>
      <c r="O52" s="110">
        <v>48479</v>
      </c>
    </row>
    <row r="53" spans="2:15" ht="15" customHeight="1">
      <c r="B53" s="111" t="s">
        <v>16</v>
      </c>
      <c r="C53" s="112">
        <v>764</v>
      </c>
      <c r="D53" s="30">
        <v>801</v>
      </c>
      <c r="E53" s="134">
        <v>845</v>
      </c>
      <c r="F53" s="134">
        <v>889</v>
      </c>
      <c r="G53" s="134">
        <v>1030</v>
      </c>
      <c r="H53" s="134">
        <v>1004</v>
      </c>
      <c r="I53" s="134">
        <v>1198</v>
      </c>
      <c r="J53" s="134">
        <v>1158</v>
      </c>
      <c r="K53" s="134">
        <v>1088</v>
      </c>
      <c r="L53" s="134">
        <v>990</v>
      </c>
      <c r="M53" s="134">
        <v>590</v>
      </c>
      <c r="N53" s="134">
        <v>920</v>
      </c>
      <c r="O53" s="113">
        <v>11277</v>
      </c>
    </row>
    <row r="54" spans="2:15" ht="15" customHeight="1">
      <c r="B54" s="108" t="s">
        <v>17</v>
      </c>
      <c r="C54" s="114">
        <v>757</v>
      </c>
      <c r="D54" s="134">
        <v>799</v>
      </c>
      <c r="E54" s="134">
        <v>845</v>
      </c>
      <c r="F54" s="134">
        <v>885</v>
      </c>
      <c r="G54" s="134">
        <v>1023</v>
      </c>
      <c r="H54" s="134">
        <v>865</v>
      </c>
      <c r="I54" s="134">
        <v>1177</v>
      </c>
      <c r="J54" s="134">
        <v>1097</v>
      </c>
      <c r="K54" s="134">
        <v>1065</v>
      </c>
      <c r="L54" s="134">
        <v>979</v>
      </c>
      <c r="M54" s="134">
        <v>583</v>
      </c>
      <c r="N54" s="134">
        <v>907</v>
      </c>
      <c r="O54" s="110">
        <v>10982</v>
      </c>
    </row>
    <row r="55" spans="2:15" ht="15" customHeight="1">
      <c r="B55" s="115" t="s">
        <v>18</v>
      </c>
      <c r="C55" s="116">
        <v>749</v>
      </c>
      <c r="D55" s="134">
        <v>795</v>
      </c>
      <c r="E55" s="134">
        <v>842</v>
      </c>
      <c r="F55" s="134">
        <v>880</v>
      </c>
      <c r="G55" s="134">
        <v>1001</v>
      </c>
      <c r="H55" s="134">
        <v>822</v>
      </c>
      <c r="I55" s="134">
        <v>1136</v>
      </c>
      <c r="J55" s="134">
        <v>988</v>
      </c>
      <c r="K55" s="134">
        <v>1011</v>
      </c>
      <c r="L55" s="134">
        <v>956</v>
      </c>
      <c r="M55" s="134">
        <v>565</v>
      </c>
      <c r="N55" s="134">
        <v>877</v>
      </c>
      <c r="O55" s="113">
        <v>10622</v>
      </c>
    </row>
    <row r="56" spans="2:15" ht="15" customHeight="1">
      <c r="B56" s="115" t="s">
        <v>19</v>
      </c>
      <c r="C56" s="117">
        <v>7</v>
      </c>
      <c r="D56" s="134">
        <v>2</v>
      </c>
      <c r="E56" s="134">
        <v>0</v>
      </c>
      <c r="F56" s="134">
        <v>4</v>
      </c>
      <c r="G56" s="134">
        <v>7</v>
      </c>
      <c r="H56" s="134">
        <v>139</v>
      </c>
      <c r="I56" s="134">
        <v>21</v>
      </c>
      <c r="J56" s="134">
        <v>61</v>
      </c>
      <c r="K56" s="134">
        <v>23</v>
      </c>
      <c r="L56" s="134">
        <v>11</v>
      </c>
      <c r="M56" s="134">
        <v>7</v>
      </c>
      <c r="N56" s="134">
        <v>13</v>
      </c>
      <c r="O56" s="113">
        <v>295</v>
      </c>
    </row>
    <row r="57" spans="2:15" ht="15" customHeight="1">
      <c r="B57" s="120" t="s">
        <v>20</v>
      </c>
      <c r="C57" s="121">
        <v>0.98036649214659688</v>
      </c>
      <c r="D57" s="121">
        <v>0.99499374217772218</v>
      </c>
      <c r="E57" s="124">
        <v>0.99644970414201184</v>
      </c>
      <c r="F57" s="121">
        <v>0.98987626546681662</v>
      </c>
      <c r="G57" s="121">
        <v>0.9718446601941747</v>
      </c>
      <c r="H57" s="121">
        <v>0.81872509960159368</v>
      </c>
      <c r="I57" s="121">
        <v>0.94824707846410683</v>
      </c>
      <c r="J57" s="121">
        <v>0.85319516407599305</v>
      </c>
      <c r="K57" s="121">
        <v>0.92922794117647056</v>
      </c>
      <c r="L57" s="121">
        <v>0.96565656565656566</v>
      </c>
      <c r="M57" s="121">
        <v>0.9576271186440678</v>
      </c>
      <c r="N57" s="121">
        <v>0.95326086956521738</v>
      </c>
      <c r="O57" s="122">
        <v>0.94191717655404805</v>
      </c>
    </row>
    <row r="58" spans="2:15" ht="15" customHeight="1">
      <c r="B58" s="120" t="s">
        <v>21</v>
      </c>
      <c r="C58" s="121">
        <v>0.99083769633507857</v>
      </c>
      <c r="D58" s="121">
        <v>0.99750312109862671</v>
      </c>
      <c r="E58" s="121">
        <v>1</v>
      </c>
      <c r="F58" s="121">
        <v>0.99550056242969631</v>
      </c>
      <c r="G58" s="121">
        <v>0.99320388349514566</v>
      </c>
      <c r="H58" s="121">
        <v>0.86155378486055778</v>
      </c>
      <c r="I58" s="121">
        <v>0.98247078464106841</v>
      </c>
      <c r="J58" s="121">
        <v>0.94732297063903281</v>
      </c>
      <c r="K58" s="121">
        <v>0.97886029411764708</v>
      </c>
      <c r="L58" s="121">
        <v>0.98888888888888893</v>
      </c>
      <c r="M58" s="121">
        <v>0.98813559322033895</v>
      </c>
      <c r="N58" s="121">
        <v>0.98586956521739133</v>
      </c>
      <c r="O58" s="122">
        <v>0.97384056043273926</v>
      </c>
    </row>
    <row r="59" spans="2:15" ht="15" customHeight="1">
      <c r="B59" s="120" t="s">
        <v>22</v>
      </c>
      <c r="C59" s="123">
        <v>9.1623036649214652E-3</v>
      </c>
      <c r="D59" s="123">
        <v>2.5031289111389237E-3</v>
      </c>
      <c r="E59" s="123">
        <v>0</v>
      </c>
      <c r="F59" s="123">
        <v>4.4994375703037125E-3</v>
      </c>
      <c r="G59" s="124">
        <v>6.7961165048543689E-3</v>
      </c>
      <c r="H59" s="124">
        <v>0.13844621513944222</v>
      </c>
      <c r="I59" s="124">
        <v>1.7529215358931552E-2</v>
      </c>
      <c r="J59" s="124">
        <v>5.2677029360967187E-2</v>
      </c>
      <c r="K59" s="124">
        <v>2.1139705882352942E-2</v>
      </c>
      <c r="L59" s="124">
        <v>1.1111111111111112E-2</v>
      </c>
      <c r="M59" s="124">
        <v>1.1864406779661017E-2</v>
      </c>
      <c r="N59" s="124">
        <v>1.4130434782608696E-2</v>
      </c>
      <c r="O59" s="135">
        <v>2.6159439567260797E-2</v>
      </c>
    </row>
    <row r="60" spans="2:15" ht="15" customHeight="1">
      <c r="B60" s="115" t="s">
        <v>23</v>
      </c>
      <c r="C60" s="136">
        <v>3.8351642443176675E-3</v>
      </c>
      <c r="D60" s="136">
        <v>3.6214201119724376E-3</v>
      </c>
      <c r="E60" s="137">
        <v>3.3680555555555551E-3</v>
      </c>
      <c r="F60" s="137">
        <v>3.3101851851851851E-3</v>
      </c>
      <c r="G60" s="137">
        <v>4.108796296296297E-3</v>
      </c>
      <c r="H60" s="137">
        <v>3.8194444444444443E-3</v>
      </c>
      <c r="I60" s="137">
        <v>4.3055555555555555E-3</v>
      </c>
      <c r="J60" s="138">
        <v>3.7615740740740739E-3</v>
      </c>
      <c r="K60" s="137">
        <v>3.472222222222222E-3</v>
      </c>
      <c r="L60" s="137">
        <v>2.6620370370370374E-3</v>
      </c>
      <c r="M60" s="137">
        <v>2.1759259259259258E-3</v>
      </c>
      <c r="N60" s="134"/>
      <c r="O60" s="127">
        <v>3.4945800593260369E-3</v>
      </c>
    </row>
    <row r="61" spans="2:15" ht="15" customHeight="1">
      <c r="B61" s="128" t="s">
        <v>24</v>
      </c>
      <c r="C61" s="136">
        <v>1.1574074074074073E-5</v>
      </c>
      <c r="D61" s="136">
        <v>2.3148148148148147E-5</v>
      </c>
      <c r="E61" s="137">
        <v>3.4722222222222222E-5</v>
      </c>
      <c r="F61" s="137">
        <v>4.6296296296296294E-5</v>
      </c>
      <c r="G61" s="137">
        <v>3.3564814814814812E-4</v>
      </c>
      <c r="H61" s="137">
        <v>5.7870370370370366E-5</v>
      </c>
      <c r="I61" s="137">
        <v>4.6296296296296294E-5</v>
      </c>
      <c r="J61" s="138">
        <v>3.4722222222222222E-5</v>
      </c>
      <c r="K61" s="137">
        <v>2.3148148148148147E-5</v>
      </c>
      <c r="L61" s="137">
        <v>4.6296296296296294E-5</v>
      </c>
      <c r="M61" s="137">
        <v>6.9444444444444444E-5</v>
      </c>
      <c r="N61" s="134"/>
      <c r="O61" s="127">
        <v>6.6287878787878795E-5</v>
      </c>
    </row>
    <row r="62" spans="2:15" ht="15" customHeight="1">
      <c r="B62" s="115" t="s">
        <v>25</v>
      </c>
      <c r="C62" s="136">
        <v>8.3344907407407409E-2</v>
      </c>
      <c r="D62" s="136">
        <v>2.6620370370370372E-4</v>
      </c>
      <c r="E62" s="137">
        <v>0</v>
      </c>
      <c r="F62" s="137">
        <v>6.5972222222222213E-4</v>
      </c>
      <c r="G62" s="137">
        <v>9.8379629629629642E-4</v>
      </c>
      <c r="H62" s="137">
        <v>3.8194444444444446E-4</v>
      </c>
      <c r="I62" s="137">
        <v>1.1574074074074073E-4</v>
      </c>
      <c r="J62" s="51">
        <v>1.3310185185185185E-3</v>
      </c>
      <c r="K62" s="137">
        <v>1.0763888888888889E-3</v>
      </c>
      <c r="L62" s="138">
        <v>9.2592592592592585E-4</v>
      </c>
      <c r="M62" s="138">
        <v>8.564814814814815E-4</v>
      </c>
      <c r="N62" s="134"/>
      <c r="O62" s="127">
        <v>8.1765572390572402E-3</v>
      </c>
    </row>
    <row r="63" spans="2:15" ht="15" customHeight="1">
      <c r="B63" s="115" t="s">
        <v>26</v>
      </c>
      <c r="C63" s="136">
        <v>1.5162037037037036E-3</v>
      </c>
      <c r="D63" s="136">
        <v>1.370062369010916E-3</v>
      </c>
      <c r="E63" s="137">
        <v>1.1750669292681264E-3</v>
      </c>
      <c r="F63" s="137">
        <v>9.9537037037037042E-4</v>
      </c>
      <c r="G63" s="137">
        <v>1.261574074074074E-3</v>
      </c>
      <c r="H63" s="137">
        <v>9.2592592592592585E-4</v>
      </c>
      <c r="I63" s="137">
        <v>1.2152777777777778E-3</v>
      </c>
      <c r="J63" s="138">
        <v>1.2037037037037038E-3</v>
      </c>
      <c r="K63" s="137">
        <v>1.3888888888888889E-3</v>
      </c>
      <c r="L63" s="137">
        <v>1.2268518518518518E-3</v>
      </c>
      <c r="M63" s="137">
        <v>5.3356481481481484E-3</v>
      </c>
      <c r="N63" s="134"/>
      <c r="O63" s="127">
        <v>1.6013248857021352E-3</v>
      </c>
    </row>
    <row r="64" spans="2:15" ht="15" customHeight="1">
      <c r="B64" s="115" t="s">
        <v>27</v>
      </c>
      <c r="C64" s="139">
        <v>0.86499999999999999</v>
      </c>
      <c r="D64" s="140">
        <v>0.85599999999999998</v>
      </c>
      <c r="E64" s="141">
        <v>0.81599999999999995</v>
      </c>
      <c r="F64" s="139">
        <v>0.84599999999999997</v>
      </c>
      <c r="G64" s="140">
        <v>0.84</v>
      </c>
      <c r="H64" s="139">
        <v>0.84499999999999997</v>
      </c>
      <c r="I64" s="140">
        <v>0.84</v>
      </c>
      <c r="J64" s="139">
        <v>0.87</v>
      </c>
      <c r="K64" s="139">
        <v>0.85</v>
      </c>
      <c r="L64" s="139">
        <v>0.84</v>
      </c>
      <c r="M64" s="139">
        <v>0.84699999999999998</v>
      </c>
      <c r="N64" s="134"/>
      <c r="O64" s="131">
        <v>0.8468181818181818</v>
      </c>
    </row>
    <row r="65" spans="2:15" ht="15" customHeight="1">
      <c r="B65" s="115" t="s">
        <v>28</v>
      </c>
      <c r="C65" s="139">
        <v>9.9000000000000005E-2</v>
      </c>
      <c r="D65" s="140">
        <v>0.10100000000000001</v>
      </c>
      <c r="E65" s="141">
        <v>9.6000000000000002E-2</v>
      </c>
      <c r="F65" s="139">
        <v>9.9000000000000005E-2</v>
      </c>
      <c r="G65" s="140">
        <v>0.09</v>
      </c>
      <c r="H65" s="139">
        <v>9.7000000000000003E-2</v>
      </c>
      <c r="I65" s="140">
        <v>0.09</v>
      </c>
      <c r="J65" s="140">
        <v>0.09</v>
      </c>
      <c r="K65" s="140">
        <v>0.1</v>
      </c>
      <c r="L65" s="140">
        <v>9.6000000000000002E-2</v>
      </c>
      <c r="M65" s="139">
        <v>9.6000000000000002E-2</v>
      </c>
      <c r="N65" s="134"/>
      <c r="O65" s="131">
        <v>9.5818181818181802E-2</v>
      </c>
    </row>
    <row r="66" spans="2:15" ht="15" customHeight="1">
      <c r="B66" s="115" t="s">
        <v>29</v>
      </c>
      <c r="C66" s="142">
        <v>0.96399999999999997</v>
      </c>
      <c r="D66" s="142">
        <v>0.95699999999999996</v>
      </c>
      <c r="E66" s="142">
        <v>0.91199999999999992</v>
      </c>
      <c r="F66" s="142">
        <v>0.94499999999999995</v>
      </c>
      <c r="G66" s="142">
        <v>0.92999999999999994</v>
      </c>
      <c r="H66" s="142">
        <v>0.94199999999999995</v>
      </c>
      <c r="I66" s="142">
        <v>0.84089999999999998</v>
      </c>
      <c r="J66" s="142">
        <v>0.96</v>
      </c>
      <c r="K66" s="142">
        <v>0.95</v>
      </c>
      <c r="L66" s="142">
        <v>0.93599999999999994</v>
      </c>
      <c r="M66" s="142">
        <v>0.94299999999999995</v>
      </c>
      <c r="N66" s="142">
        <v>0</v>
      </c>
      <c r="O66" s="131">
        <v>0.8566583333333333</v>
      </c>
    </row>
    <row r="67" spans="2:15" ht="15" customHeight="1">
      <c r="B67" s="115" t="s">
        <v>30</v>
      </c>
      <c r="C67" s="140">
        <v>1</v>
      </c>
      <c r="D67" s="140">
        <v>1</v>
      </c>
      <c r="E67" s="140">
        <v>1</v>
      </c>
      <c r="F67" s="134">
        <v>100</v>
      </c>
      <c r="G67" s="134">
        <v>100</v>
      </c>
      <c r="H67" s="134">
        <v>100</v>
      </c>
      <c r="I67" s="134">
        <v>100</v>
      </c>
      <c r="J67" s="140">
        <v>1</v>
      </c>
      <c r="K67" s="140">
        <v>1</v>
      </c>
      <c r="L67" s="140">
        <v>1</v>
      </c>
      <c r="M67" s="134" t="s">
        <v>34</v>
      </c>
      <c r="N67" s="134"/>
      <c r="O67" s="131">
        <v>40.6</v>
      </c>
    </row>
    <row r="70" spans="2:15" ht="15" customHeight="1">
      <c r="B70" s="52"/>
      <c r="C70" s="52"/>
      <c r="D70" s="52"/>
      <c r="E70" s="52" t="s">
        <v>35</v>
      </c>
      <c r="F70" s="52"/>
      <c r="G70" s="52"/>
      <c r="H70" s="52"/>
      <c r="I70" s="52"/>
      <c r="J70" s="52"/>
      <c r="K70" s="52"/>
    </row>
    <row r="71" spans="2:15" ht="15" customHeight="1">
      <c r="B71" s="53"/>
      <c r="C71" s="54"/>
      <c r="D71" s="50"/>
      <c r="E71" s="50"/>
      <c r="F71" s="50"/>
      <c r="G71" s="50"/>
      <c r="H71" s="50"/>
      <c r="I71" s="50"/>
      <c r="J71" s="50"/>
      <c r="K71" s="43"/>
    </row>
    <row r="72" spans="2:15" ht="15" customHeight="1">
      <c r="B72" s="18" t="s">
        <v>1</v>
      </c>
      <c r="C72" s="45" t="s">
        <v>2</v>
      </c>
      <c r="D72" s="45" t="s">
        <v>3</v>
      </c>
      <c r="E72" s="45" t="s">
        <v>4</v>
      </c>
      <c r="F72" s="45" t="s">
        <v>5</v>
      </c>
      <c r="G72" s="45" t="s">
        <v>6</v>
      </c>
      <c r="H72" s="45" t="s">
        <v>7</v>
      </c>
      <c r="I72" s="45" t="s">
        <v>8</v>
      </c>
      <c r="J72" s="45" t="s">
        <v>9</v>
      </c>
      <c r="K72" s="46" t="s">
        <v>14</v>
      </c>
    </row>
    <row r="73" spans="2:15" ht="15" customHeight="1">
      <c r="B73" s="108" t="s">
        <v>15</v>
      </c>
      <c r="C73" s="117">
        <v>2698</v>
      </c>
      <c r="D73" s="143">
        <v>1706</v>
      </c>
      <c r="E73" s="109">
        <v>1444</v>
      </c>
      <c r="F73" s="109">
        <v>2242</v>
      </c>
      <c r="G73" s="109">
        <v>1616</v>
      </c>
      <c r="H73" s="109">
        <v>2549</v>
      </c>
      <c r="I73" s="109">
        <v>3025</v>
      </c>
      <c r="J73" s="109">
        <v>4164</v>
      </c>
      <c r="K73" s="110">
        <v>19444</v>
      </c>
    </row>
    <row r="74" spans="2:15" ht="15" customHeight="1">
      <c r="B74" s="111" t="s">
        <v>16</v>
      </c>
      <c r="C74" s="112">
        <v>748</v>
      </c>
      <c r="D74" s="143">
        <v>1975</v>
      </c>
      <c r="E74" s="143">
        <v>4641</v>
      </c>
      <c r="F74" s="143">
        <v>16907</v>
      </c>
      <c r="G74" s="144">
        <v>3393</v>
      </c>
      <c r="H74" s="134">
        <v>2229</v>
      </c>
      <c r="I74" s="134">
        <v>2343</v>
      </c>
      <c r="J74" s="134">
        <v>2354</v>
      </c>
      <c r="K74" s="113">
        <v>34590</v>
      </c>
    </row>
    <row r="75" spans="2:15" ht="15" customHeight="1">
      <c r="B75" s="108" t="s">
        <v>17</v>
      </c>
      <c r="C75" s="114">
        <v>743</v>
      </c>
      <c r="D75" s="144">
        <v>1674</v>
      </c>
      <c r="E75" s="143">
        <v>1851</v>
      </c>
      <c r="F75" s="134">
        <v>11326</v>
      </c>
      <c r="G75" s="144">
        <v>3330</v>
      </c>
      <c r="H75" s="134">
        <v>2220</v>
      </c>
      <c r="I75" s="134">
        <v>2338</v>
      </c>
      <c r="J75" s="134">
        <v>2349</v>
      </c>
      <c r="K75" s="110">
        <v>25831</v>
      </c>
    </row>
    <row r="76" spans="2:15" ht="15" customHeight="1">
      <c r="B76" s="115" t="s">
        <v>18</v>
      </c>
      <c r="C76" s="116">
        <v>734</v>
      </c>
      <c r="D76" s="144">
        <v>1205</v>
      </c>
      <c r="E76" s="134">
        <v>641</v>
      </c>
      <c r="F76" s="134">
        <v>4984</v>
      </c>
      <c r="G76" s="144">
        <v>3227</v>
      </c>
      <c r="H76" s="134">
        <v>2214</v>
      </c>
      <c r="I76" s="134">
        <v>2331</v>
      </c>
      <c r="J76" s="134">
        <v>2330</v>
      </c>
      <c r="K76" s="113">
        <v>17666</v>
      </c>
    </row>
    <row r="77" spans="2:15" ht="15" customHeight="1">
      <c r="B77" s="115" t="s">
        <v>19</v>
      </c>
      <c r="C77" s="117">
        <v>5</v>
      </c>
      <c r="D77" s="134">
        <v>301</v>
      </c>
      <c r="E77" s="134">
        <v>2790</v>
      </c>
      <c r="F77" s="134">
        <v>5581</v>
      </c>
      <c r="G77" s="134">
        <v>63</v>
      </c>
      <c r="H77" s="134">
        <v>9</v>
      </c>
      <c r="I77" s="134">
        <v>5</v>
      </c>
      <c r="J77" s="134">
        <v>5</v>
      </c>
      <c r="K77" s="113">
        <v>8759</v>
      </c>
    </row>
    <row r="78" spans="2:15" ht="15" customHeight="1">
      <c r="B78" s="120" t="s">
        <v>20</v>
      </c>
      <c r="C78" s="124">
        <v>0.98128342245989308</v>
      </c>
      <c r="D78" s="124">
        <v>0.61012658227848104</v>
      </c>
      <c r="E78" s="124">
        <v>0.13811678517560871</v>
      </c>
      <c r="F78" s="124">
        <v>0.29478914059265393</v>
      </c>
      <c r="G78" s="124">
        <v>0.95107574417919249</v>
      </c>
      <c r="H78" s="124">
        <v>0.99327052489905787</v>
      </c>
      <c r="I78" s="124">
        <v>0.99487836107554417</v>
      </c>
      <c r="J78" s="124">
        <v>0.98980458793542903</v>
      </c>
      <c r="K78" s="122">
        <v>0.5107256432494941</v>
      </c>
    </row>
    <row r="79" spans="2:15" ht="15" customHeight="1">
      <c r="B79" s="120" t="s">
        <v>21</v>
      </c>
      <c r="C79" s="124">
        <v>0.99331550802139035</v>
      </c>
      <c r="D79" s="124">
        <v>0.84759493670886077</v>
      </c>
      <c r="E79" s="124">
        <v>0.3988364576599871</v>
      </c>
      <c r="F79" s="124">
        <v>0.66990004140296922</v>
      </c>
      <c r="G79" s="124">
        <v>0.98143236074270557</v>
      </c>
      <c r="H79" s="124">
        <v>0.99596231493943477</v>
      </c>
      <c r="I79" s="124">
        <v>0.99786598378147673</v>
      </c>
      <c r="J79" s="124">
        <v>0.99787595581988109</v>
      </c>
      <c r="K79" s="122">
        <v>0.74677652500722758</v>
      </c>
    </row>
    <row r="80" spans="2:15" ht="15" customHeight="1">
      <c r="B80" s="120" t="s">
        <v>22</v>
      </c>
      <c r="C80" s="124">
        <v>6.6844919786096255E-3</v>
      </c>
      <c r="D80" s="124">
        <v>0.15240506329113923</v>
      </c>
      <c r="E80" s="124">
        <v>0.6011635423400129</v>
      </c>
      <c r="F80" s="124">
        <v>0.33009995859703084</v>
      </c>
      <c r="G80" s="124">
        <v>1.8567639257294429E-2</v>
      </c>
      <c r="H80" s="124">
        <v>4.0376850605652759E-3</v>
      </c>
      <c r="I80" s="124">
        <v>2.134016218523261E-3</v>
      </c>
      <c r="J80" s="124">
        <v>2.1240441801189465E-3</v>
      </c>
      <c r="K80" s="122">
        <v>0.25322347499277248</v>
      </c>
    </row>
    <row r="81" spans="2:11" ht="15" customHeight="1">
      <c r="B81" s="115" t="s">
        <v>23</v>
      </c>
      <c r="C81" s="145">
        <v>542</v>
      </c>
      <c r="D81" s="146">
        <v>451</v>
      </c>
      <c r="E81" s="147">
        <v>541</v>
      </c>
      <c r="F81" s="147">
        <v>556</v>
      </c>
      <c r="G81" s="147">
        <v>518</v>
      </c>
      <c r="H81" s="147">
        <v>591</v>
      </c>
      <c r="I81" s="147">
        <v>474</v>
      </c>
      <c r="J81" s="147">
        <v>473</v>
      </c>
      <c r="K81" s="127">
        <v>518.25</v>
      </c>
    </row>
    <row r="82" spans="2:11" ht="15" customHeight="1">
      <c r="B82" s="128" t="s">
        <v>24</v>
      </c>
      <c r="C82" s="145">
        <v>7.7</v>
      </c>
      <c r="D82" s="148">
        <v>56.6</v>
      </c>
      <c r="E82" s="146">
        <v>729.48352242031331</v>
      </c>
      <c r="F82" s="146">
        <v>334</v>
      </c>
      <c r="G82" s="147">
        <v>6</v>
      </c>
      <c r="H82" s="147">
        <v>1</v>
      </c>
      <c r="I82" s="147">
        <v>1</v>
      </c>
      <c r="J82" s="147">
        <v>1</v>
      </c>
      <c r="K82" s="127">
        <v>142.09794030253914</v>
      </c>
    </row>
    <row r="83" spans="2:11" ht="15" customHeight="1">
      <c r="B83" s="115" t="s">
        <v>25</v>
      </c>
      <c r="C83" s="146">
        <v>62</v>
      </c>
      <c r="D83" s="146">
        <v>172</v>
      </c>
      <c r="E83" s="146">
        <v>657</v>
      </c>
      <c r="F83" s="147">
        <v>677</v>
      </c>
      <c r="G83" s="147">
        <v>95</v>
      </c>
      <c r="H83" s="137"/>
      <c r="I83" s="147">
        <v>157</v>
      </c>
      <c r="J83" s="147">
        <v>54</v>
      </c>
      <c r="K83" s="149">
        <v>267.71428571428572</v>
      </c>
    </row>
    <row r="84" spans="2:11" ht="15" customHeight="1">
      <c r="B84" s="115" t="s">
        <v>26</v>
      </c>
      <c r="C84" s="145">
        <v>217.2</v>
      </c>
      <c r="D84" s="145">
        <v>410.42</v>
      </c>
      <c r="E84" s="145">
        <v>435.18</v>
      </c>
      <c r="F84" s="145" t="s">
        <v>36</v>
      </c>
      <c r="G84" s="147" t="s">
        <v>36</v>
      </c>
      <c r="H84" s="147" t="s">
        <v>36</v>
      </c>
      <c r="I84" s="147" t="s">
        <v>36</v>
      </c>
      <c r="J84" s="147" t="s">
        <v>36</v>
      </c>
      <c r="K84" s="127">
        <v>354.26666666666665</v>
      </c>
    </row>
    <row r="85" spans="2:11" ht="15" customHeight="1">
      <c r="B85" s="115" t="s">
        <v>27</v>
      </c>
      <c r="C85" s="150">
        <v>7.6999999999999999E-2</v>
      </c>
      <c r="D85" s="139">
        <v>0.10367565133723274</v>
      </c>
      <c r="E85" s="139">
        <v>0.10199999999999999</v>
      </c>
      <c r="F85" s="147" t="s">
        <v>36</v>
      </c>
      <c r="G85" s="147" t="s">
        <v>36</v>
      </c>
      <c r="H85" s="147" t="s">
        <v>36</v>
      </c>
      <c r="I85" s="147" t="s">
        <v>36</v>
      </c>
      <c r="J85" s="147" t="s">
        <v>36</v>
      </c>
      <c r="K85" s="131">
        <v>9.42252171124109E-2</v>
      </c>
    </row>
    <row r="86" spans="2:11" ht="15" customHeight="1">
      <c r="B86" s="115" t="s">
        <v>28</v>
      </c>
      <c r="C86" s="150">
        <v>6.0999999999999999E-2</v>
      </c>
      <c r="D86" s="139">
        <v>0.19983378952459246</v>
      </c>
      <c r="E86" s="139">
        <v>0.5</v>
      </c>
      <c r="F86" s="139">
        <v>0.58479999999999999</v>
      </c>
      <c r="G86" s="140">
        <v>0.16320000000000001</v>
      </c>
      <c r="H86" s="139" t="s">
        <v>37</v>
      </c>
      <c r="I86" s="139" t="s">
        <v>38</v>
      </c>
      <c r="J86" s="139">
        <v>1</v>
      </c>
      <c r="K86" s="131">
        <v>0.41813896492076541</v>
      </c>
    </row>
    <row r="87" spans="2:11" ht="15" customHeight="1">
      <c r="B87" s="115" t="s">
        <v>29</v>
      </c>
      <c r="C87" s="142">
        <v>0.13800000000000001</v>
      </c>
      <c r="D87" s="142">
        <v>0.30350944086182519</v>
      </c>
      <c r="E87" s="142">
        <v>0.60199999999999998</v>
      </c>
      <c r="F87" s="151"/>
      <c r="G87" s="142"/>
      <c r="H87" s="142"/>
      <c r="I87" s="142"/>
      <c r="J87" s="142"/>
      <c r="K87" s="131">
        <v>0.34783648028727504</v>
      </c>
    </row>
    <row r="88" spans="2:11" ht="15" customHeight="1">
      <c r="B88" s="115" t="s">
        <v>30</v>
      </c>
      <c r="C88" s="140">
        <v>1</v>
      </c>
      <c r="D88" s="140">
        <v>1</v>
      </c>
      <c r="E88" s="140">
        <v>1</v>
      </c>
      <c r="F88" s="150">
        <v>0.879</v>
      </c>
      <c r="G88" s="134">
        <v>91</v>
      </c>
      <c r="H88" s="134" t="s">
        <v>39</v>
      </c>
      <c r="I88" s="134">
        <v>100</v>
      </c>
      <c r="J88" s="152">
        <v>0.93020000000000003</v>
      </c>
      <c r="K88" s="131">
        <v>27.972742857142862</v>
      </c>
    </row>
  </sheetData>
  <sheetProtection algorithmName="SHA-512" hashValue="D2aCAVrRDh/52gVqZpCEZ7PlvhqLJSI2Saggr4ZZ/zmk8iFg2QE39L+7Rkf7d59XN9k00+RTvyeczidWuiua9w==" saltValue="Uk1PrEHG7P2cDv7Rmy6y6w==" spinCount="100000" sheet="1" objects="1" scenarios="1"/>
  <mergeCells count="5">
    <mergeCell ref="B3:O3"/>
    <mergeCell ref="B4:O4"/>
    <mergeCell ref="B26:O26"/>
    <mergeCell ref="B48:O48"/>
    <mergeCell ref="B49:O4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DFAB5-8747-4DA8-B35E-14D1754244A7}">
  <dimension ref="B1:AI184"/>
  <sheetViews>
    <sheetView showGridLines="0" topLeftCell="A143" zoomScale="90" zoomScaleNormal="98" workbookViewId="0">
      <selection activeCell="B70" sqref="B70:K88"/>
    </sheetView>
  </sheetViews>
  <sheetFormatPr baseColWidth="10" defaultColWidth="11.42578125" defaultRowHeight="15"/>
  <cols>
    <col min="1" max="1" width="2.42578125" customWidth="1"/>
    <col min="2" max="2" width="73.28515625" bestFit="1" customWidth="1"/>
    <col min="3" max="3" width="6.140625" bestFit="1" customWidth="1"/>
    <col min="4" max="4" width="8.140625" bestFit="1" customWidth="1"/>
    <col min="5" max="5" width="6.5703125" bestFit="1" customWidth="1"/>
    <col min="6" max="9" width="6" bestFit="1" customWidth="1"/>
    <col min="10" max="10" width="7.5703125" bestFit="1" customWidth="1"/>
    <col min="11" max="11" width="11.42578125" bestFit="1" customWidth="1"/>
    <col min="12" max="12" width="8.7109375" bestFit="1" customWidth="1"/>
    <col min="13" max="13" width="11" bestFit="1" customWidth="1"/>
    <col min="14" max="14" width="10.140625" bestFit="1" customWidth="1"/>
    <col min="15" max="15" width="7.140625" bestFit="1" customWidth="1"/>
    <col min="16" max="16" width="5.85546875" bestFit="1" customWidth="1"/>
    <col min="17" max="17" width="20.5703125" bestFit="1" customWidth="1"/>
    <col min="18" max="18" width="21.28515625" bestFit="1" customWidth="1"/>
  </cols>
  <sheetData>
    <row r="1" spans="2:35">
      <c r="C1" s="55"/>
      <c r="J1" s="55"/>
    </row>
    <row r="2" spans="2:35" ht="54.75" customHeight="1">
      <c r="F2" s="56" t="s">
        <v>40</v>
      </c>
    </row>
    <row r="3" spans="2:35" s="34" customFormat="1" ht="36.75" customHeight="1">
      <c r="B3" s="18" t="s">
        <v>41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8" t="s">
        <v>14</v>
      </c>
      <c r="P3" s="57" t="s">
        <v>42</v>
      </c>
      <c r="Q3" s="153" t="s">
        <v>43</v>
      </c>
      <c r="R3" s="153" t="s">
        <v>44</v>
      </c>
      <c r="S3" s="58"/>
      <c r="T3" s="58"/>
      <c r="U3" s="59"/>
      <c r="V3" s="60"/>
      <c r="W3" s="59"/>
      <c r="X3" s="59"/>
      <c r="Y3" s="58"/>
      <c r="Z3" s="58"/>
      <c r="AA3" s="58"/>
      <c r="AB3" s="58"/>
      <c r="AC3" s="58"/>
      <c r="AD3" s="58"/>
      <c r="AE3" s="58"/>
      <c r="AF3" s="33"/>
    </row>
    <row r="4" spans="2:35" s="34" customFormat="1" ht="15" customHeight="1">
      <c r="B4" s="115" t="s">
        <v>45</v>
      </c>
      <c r="C4" s="117">
        <v>5189</v>
      </c>
      <c r="D4" s="117">
        <v>4664</v>
      </c>
      <c r="E4" s="117">
        <v>2421</v>
      </c>
      <c r="F4" s="117">
        <v>1076</v>
      </c>
      <c r="G4" s="154">
        <v>3353</v>
      </c>
      <c r="H4" s="155">
        <v>2724</v>
      </c>
      <c r="I4" s="156">
        <v>4969</v>
      </c>
      <c r="J4" s="156">
        <v>3417</v>
      </c>
      <c r="K4" s="156">
        <v>3151</v>
      </c>
      <c r="L4" s="156">
        <v>2186</v>
      </c>
      <c r="M4" s="154">
        <v>3348</v>
      </c>
      <c r="N4" s="154">
        <v>3428</v>
      </c>
      <c r="O4" s="157">
        <v>39926</v>
      </c>
      <c r="P4" s="158">
        <v>0.90467449224005825</v>
      </c>
      <c r="Q4" s="159">
        <v>19427</v>
      </c>
      <c r="R4" s="159">
        <v>20499</v>
      </c>
      <c r="S4" s="61"/>
      <c r="T4" s="62"/>
      <c r="U4" s="63"/>
      <c r="V4" s="63"/>
      <c r="W4" s="61"/>
      <c r="X4" s="62"/>
      <c r="Y4" s="64"/>
      <c r="Z4" s="65"/>
      <c r="AA4" s="66"/>
      <c r="AB4" s="65"/>
      <c r="AC4" s="32"/>
      <c r="AD4" s="67"/>
      <c r="AE4" s="64"/>
      <c r="AF4" s="33"/>
    </row>
    <row r="5" spans="2:35" s="34" customFormat="1" ht="15" customHeight="1">
      <c r="B5" s="115" t="s">
        <v>46</v>
      </c>
      <c r="C5" s="117">
        <v>0</v>
      </c>
      <c r="D5" s="117">
        <v>0</v>
      </c>
      <c r="E5" s="154">
        <v>181</v>
      </c>
      <c r="F5" s="154">
        <v>1132</v>
      </c>
      <c r="G5" s="154">
        <v>0</v>
      </c>
      <c r="H5" s="155">
        <v>308</v>
      </c>
      <c r="I5" s="156">
        <v>1</v>
      </c>
      <c r="J5" s="156">
        <v>125</v>
      </c>
      <c r="K5" s="156">
        <v>0</v>
      </c>
      <c r="L5" s="154">
        <v>534</v>
      </c>
      <c r="M5" s="154">
        <v>2</v>
      </c>
      <c r="N5" s="154">
        <v>351</v>
      </c>
      <c r="O5" s="157">
        <v>2634</v>
      </c>
      <c r="P5" s="158">
        <v>5.9683229288190989E-2</v>
      </c>
      <c r="Q5" s="159">
        <v>1621</v>
      </c>
      <c r="R5" s="159">
        <v>1013</v>
      </c>
      <c r="S5" s="61"/>
      <c r="T5" s="62"/>
      <c r="U5" s="63"/>
      <c r="V5" s="63"/>
      <c r="W5" s="61"/>
      <c r="X5" s="62"/>
      <c r="Y5" s="64"/>
      <c r="Z5" s="65"/>
      <c r="AA5" s="66"/>
      <c r="AB5" s="65"/>
      <c r="AC5" s="32"/>
      <c r="AD5" s="67"/>
      <c r="AE5" s="64"/>
      <c r="AF5" s="33"/>
    </row>
    <row r="6" spans="2:35" s="34" customFormat="1" ht="15" customHeight="1">
      <c r="B6" s="115" t="s">
        <v>47</v>
      </c>
      <c r="C6" s="117">
        <v>428</v>
      </c>
      <c r="D6" s="117">
        <v>694</v>
      </c>
      <c r="E6" s="154">
        <v>83</v>
      </c>
      <c r="F6" s="154">
        <v>0</v>
      </c>
      <c r="G6" s="154">
        <v>0</v>
      </c>
      <c r="H6" s="154">
        <v>87</v>
      </c>
      <c r="I6" s="156">
        <v>3</v>
      </c>
      <c r="J6" s="160">
        <v>15</v>
      </c>
      <c r="K6" s="156">
        <v>0</v>
      </c>
      <c r="L6" s="154">
        <v>3</v>
      </c>
      <c r="M6" s="154">
        <v>2</v>
      </c>
      <c r="N6" s="154">
        <v>0</v>
      </c>
      <c r="O6" s="157">
        <v>1315</v>
      </c>
      <c r="P6" s="158">
        <v>2.9796297081993602E-2</v>
      </c>
      <c r="Q6" s="159">
        <v>1292</v>
      </c>
      <c r="R6" s="159">
        <v>23</v>
      </c>
      <c r="S6" s="61"/>
      <c r="T6" s="62"/>
      <c r="U6" s="63"/>
      <c r="V6" s="63"/>
      <c r="W6" s="61"/>
      <c r="X6" s="62"/>
      <c r="Y6" s="64"/>
      <c r="Z6" s="65"/>
      <c r="AA6" s="66"/>
      <c r="AB6" s="65"/>
      <c r="AC6" s="32"/>
      <c r="AD6" s="67"/>
      <c r="AE6" s="64"/>
      <c r="AF6" s="33"/>
    </row>
    <row r="7" spans="2:35" s="34" customFormat="1" ht="15" customHeight="1">
      <c r="B7" s="115" t="s">
        <v>48</v>
      </c>
      <c r="C7" s="117">
        <v>0</v>
      </c>
      <c r="D7" s="117">
        <v>0</v>
      </c>
      <c r="E7" s="154">
        <v>17</v>
      </c>
      <c r="F7" s="154">
        <v>0</v>
      </c>
      <c r="G7" s="154">
        <v>1</v>
      </c>
      <c r="H7" s="154">
        <v>0</v>
      </c>
      <c r="I7" s="156">
        <v>0</v>
      </c>
      <c r="J7" s="156">
        <v>13</v>
      </c>
      <c r="K7" s="156">
        <v>1</v>
      </c>
      <c r="L7" s="154">
        <v>129</v>
      </c>
      <c r="M7" s="154">
        <v>1</v>
      </c>
      <c r="N7" s="154">
        <v>51</v>
      </c>
      <c r="O7" s="157">
        <v>213</v>
      </c>
      <c r="P7" s="158">
        <v>4.8263203638514354E-3</v>
      </c>
      <c r="Q7" s="159">
        <v>18</v>
      </c>
      <c r="R7" s="159">
        <v>195</v>
      </c>
      <c r="S7" s="61"/>
      <c r="T7" s="62"/>
      <c r="U7" s="63"/>
      <c r="V7" s="63"/>
      <c r="W7" s="61"/>
      <c r="X7" s="62"/>
      <c r="Y7" s="64"/>
      <c r="Z7" s="65"/>
      <c r="AA7" s="66"/>
      <c r="AB7" s="65"/>
      <c r="AC7" s="32"/>
      <c r="AD7" s="67"/>
      <c r="AE7" s="64"/>
      <c r="AF7" s="33"/>
    </row>
    <row r="8" spans="2:35" s="34" customFormat="1" ht="15" customHeight="1">
      <c r="B8" s="115" t="s">
        <v>49</v>
      </c>
      <c r="C8" s="117">
        <v>1</v>
      </c>
      <c r="D8" s="117">
        <v>0</v>
      </c>
      <c r="E8" s="154">
        <v>14</v>
      </c>
      <c r="F8" s="154">
        <v>0</v>
      </c>
      <c r="G8" s="154">
        <v>0</v>
      </c>
      <c r="H8" s="154">
        <v>0</v>
      </c>
      <c r="I8" s="156">
        <v>0</v>
      </c>
      <c r="J8" s="156">
        <v>26</v>
      </c>
      <c r="K8" s="156">
        <v>0</v>
      </c>
      <c r="L8" s="154">
        <v>0</v>
      </c>
      <c r="M8" s="154">
        <v>0</v>
      </c>
      <c r="N8" s="154">
        <v>0</v>
      </c>
      <c r="O8" s="157">
        <v>41</v>
      </c>
      <c r="P8" s="158">
        <v>9.2901002308877392E-4</v>
      </c>
      <c r="Q8" s="159">
        <v>15</v>
      </c>
      <c r="R8" s="159">
        <v>26</v>
      </c>
      <c r="S8" s="61"/>
      <c r="T8" s="62"/>
      <c r="U8" s="63"/>
      <c r="V8" s="63"/>
      <c r="W8" s="61"/>
      <c r="X8" s="62"/>
      <c r="Y8" s="64"/>
      <c r="Z8" s="65"/>
      <c r="AA8" s="66"/>
      <c r="AB8" s="65"/>
      <c r="AC8" s="32"/>
      <c r="AD8" s="67"/>
      <c r="AE8" s="64"/>
      <c r="AF8" s="33"/>
    </row>
    <row r="9" spans="2:35" s="34" customFormat="1" ht="15" customHeight="1">
      <c r="B9" s="115" t="s">
        <v>50</v>
      </c>
      <c r="C9" s="117">
        <v>0</v>
      </c>
      <c r="D9" s="117">
        <v>0</v>
      </c>
      <c r="E9" s="154">
        <v>2</v>
      </c>
      <c r="F9" s="154">
        <v>0</v>
      </c>
      <c r="G9" s="154">
        <v>0</v>
      </c>
      <c r="H9" s="154">
        <v>0</v>
      </c>
      <c r="I9" s="156">
        <v>0</v>
      </c>
      <c r="J9" s="161">
        <v>0</v>
      </c>
      <c r="K9" s="156">
        <v>0</v>
      </c>
      <c r="L9" s="154">
        <v>2</v>
      </c>
      <c r="M9" s="154">
        <v>7.0077084793272596E-4</v>
      </c>
      <c r="N9" s="154">
        <v>0</v>
      </c>
      <c r="O9" s="157">
        <v>4.0007007708479323</v>
      </c>
      <c r="P9" s="158">
        <v>9.0651002816993E-5</v>
      </c>
      <c r="Q9" s="159">
        <v>2</v>
      </c>
      <c r="R9" s="159">
        <v>2.0007007708479327</v>
      </c>
      <c r="S9" s="61"/>
      <c r="T9" s="62"/>
      <c r="U9" s="63"/>
      <c r="V9" s="63"/>
      <c r="W9" s="61"/>
      <c r="X9" s="62"/>
      <c r="Y9" s="64"/>
      <c r="Z9" s="65"/>
      <c r="AA9" s="66"/>
      <c r="AB9" s="65"/>
      <c r="AC9" s="68"/>
      <c r="AD9" s="67"/>
      <c r="AE9" s="64"/>
      <c r="AF9" s="33"/>
    </row>
    <row r="10" spans="2:35" s="34" customFormat="1" ht="15" customHeight="1">
      <c r="B10" s="115" t="s">
        <v>51</v>
      </c>
      <c r="C10" s="162">
        <v>0</v>
      </c>
      <c r="D10" s="162">
        <v>0</v>
      </c>
      <c r="E10" s="154">
        <v>0</v>
      </c>
      <c r="F10" s="154">
        <v>0</v>
      </c>
      <c r="G10" s="154">
        <v>0</v>
      </c>
      <c r="H10" s="154">
        <v>0</v>
      </c>
      <c r="I10" s="154">
        <v>0</v>
      </c>
      <c r="J10" s="154">
        <v>0</v>
      </c>
      <c r="K10" s="154">
        <v>0</v>
      </c>
      <c r="L10" s="154">
        <v>0</v>
      </c>
      <c r="M10" s="154">
        <v>0</v>
      </c>
      <c r="N10" s="154">
        <v>0</v>
      </c>
      <c r="O10" s="157">
        <v>0</v>
      </c>
      <c r="P10" s="158">
        <v>0</v>
      </c>
      <c r="Q10" s="159">
        <v>0</v>
      </c>
      <c r="R10" s="159">
        <v>0</v>
      </c>
      <c r="S10" s="61"/>
      <c r="T10" s="62"/>
      <c r="U10" s="63"/>
      <c r="V10" s="63"/>
      <c r="W10" s="61"/>
      <c r="X10" s="62"/>
      <c r="Y10" s="64"/>
      <c r="Z10" s="65"/>
      <c r="AA10" s="66"/>
      <c r="AB10" s="65"/>
      <c r="AC10" s="32"/>
      <c r="AD10" s="67"/>
      <c r="AE10" s="64"/>
      <c r="AF10" s="33"/>
    </row>
    <row r="11" spans="2:35" s="34" customFormat="1" ht="15" customHeight="1">
      <c r="B11" s="163" t="s">
        <v>52</v>
      </c>
      <c r="C11" s="164">
        <v>5618</v>
      </c>
      <c r="D11" s="164">
        <v>5358</v>
      </c>
      <c r="E11" s="164">
        <v>2718</v>
      </c>
      <c r="F11" s="164">
        <v>2208</v>
      </c>
      <c r="G11" s="164">
        <v>3354</v>
      </c>
      <c r="H11" s="164">
        <v>3119</v>
      </c>
      <c r="I11" s="164">
        <v>4973</v>
      </c>
      <c r="J11" s="164">
        <v>3596</v>
      </c>
      <c r="K11" s="164">
        <v>3152</v>
      </c>
      <c r="L11" s="164">
        <v>2854</v>
      </c>
      <c r="M11" s="164">
        <v>3353.0007007708477</v>
      </c>
      <c r="N11" s="164">
        <v>3830</v>
      </c>
      <c r="O11" s="165">
        <v>44133.000700770848</v>
      </c>
      <c r="P11" s="166">
        <v>1</v>
      </c>
      <c r="Q11" s="167">
        <v>22375</v>
      </c>
      <c r="R11" s="167">
        <v>21758.000700770848</v>
      </c>
      <c r="S11" s="68"/>
      <c r="T11" s="62"/>
      <c r="U11" s="68"/>
      <c r="V11" s="69"/>
      <c r="W11" s="68"/>
      <c r="X11" s="62"/>
      <c r="Y11" s="68"/>
      <c r="Z11" s="70"/>
      <c r="AA11" s="71"/>
      <c r="AB11" s="72"/>
      <c r="AC11" s="71"/>
      <c r="AD11" s="73"/>
      <c r="AE11" s="69"/>
      <c r="AF11" s="33"/>
    </row>
    <row r="12" spans="2:35">
      <c r="F12" s="74"/>
      <c r="H12" s="113"/>
    </row>
    <row r="13" spans="2:35" s="34" customFormat="1" ht="46.5" customHeight="1">
      <c r="B13" s="17" t="s">
        <v>53</v>
      </c>
      <c r="C13" s="18" t="s">
        <v>2</v>
      </c>
      <c r="D13" s="18" t="s">
        <v>3</v>
      </c>
      <c r="E13" s="18" t="s">
        <v>4</v>
      </c>
      <c r="F13" s="18" t="s">
        <v>54</v>
      </c>
      <c r="G13" s="18" t="s">
        <v>6</v>
      </c>
      <c r="H13" s="18" t="s">
        <v>7</v>
      </c>
      <c r="I13" s="18" t="s">
        <v>55</v>
      </c>
      <c r="J13" s="18" t="s">
        <v>56</v>
      </c>
      <c r="K13" s="18" t="s">
        <v>10</v>
      </c>
      <c r="L13" s="18" t="s">
        <v>57</v>
      </c>
      <c r="M13" s="18" t="s">
        <v>12</v>
      </c>
      <c r="N13" s="18" t="s">
        <v>13</v>
      </c>
      <c r="O13" s="57" t="s">
        <v>58</v>
      </c>
      <c r="P13" s="168" t="s">
        <v>42</v>
      </c>
      <c r="Q13" s="75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76"/>
      <c r="AH13" s="76"/>
      <c r="AI13" s="77"/>
    </row>
    <row r="14" spans="2:35" s="34" customFormat="1" ht="15" customHeight="1">
      <c r="B14" s="115" t="s">
        <v>59</v>
      </c>
      <c r="C14" s="169">
        <v>5011</v>
      </c>
      <c r="D14" s="169">
        <v>4474</v>
      </c>
      <c r="E14" s="169">
        <v>1713</v>
      </c>
      <c r="F14" s="169">
        <v>413</v>
      </c>
      <c r="G14" s="170">
        <v>1590</v>
      </c>
      <c r="H14" s="170">
        <v>1043</v>
      </c>
      <c r="I14" s="170">
        <v>328</v>
      </c>
      <c r="J14" s="170">
        <v>1671</v>
      </c>
      <c r="K14" s="170">
        <v>684</v>
      </c>
      <c r="L14" s="169">
        <v>1110</v>
      </c>
      <c r="M14" s="169">
        <v>1377</v>
      </c>
      <c r="N14" s="169">
        <v>282</v>
      </c>
      <c r="O14" s="161">
        <v>19696</v>
      </c>
      <c r="P14" s="171">
        <v>0.44628735866585095</v>
      </c>
      <c r="Q14" s="30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76"/>
      <c r="AH14" s="76"/>
      <c r="AI14" s="77"/>
    </row>
    <row r="15" spans="2:35" s="34" customFormat="1" ht="15" customHeight="1">
      <c r="B15" s="115" t="s">
        <v>60</v>
      </c>
      <c r="C15" s="169">
        <v>0</v>
      </c>
      <c r="D15" s="169">
        <v>0</v>
      </c>
      <c r="E15" s="169">
        <v>455</v>
      </c>
      <c r="F15" s="169">
        <v>428</v>
      </c>
      <c r="G15" s="169">
        <v>817</v>
      </c>
      <c r="H15" s="170">
        <v>1135</v>
      </c>
      <c r="I15" s="169">
        <v>4133</v>
      </c>
      <c r="J15" s="169">
        <v>1422</v>
      </c>
      <c r="K15" s="169">
        <v>2316</v>
      </c>
      <c r="L15" s="169">
        <v>982</v>
      </c>
      <c r="M15" s="169">
        <v>812</v>
      </c>
      <c r="N15" s="169">
        <v>495</v>
      </c>
      <c r="O15" s="161">
        <v>12995</v>
      </c>
      <c r="P15" s="171">
        <v>0.29445086443251084</v>
      </c>
      <c r="Q15" s="30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76"/>
      <c r="AH15" s="76"/>
      <c r="AI15" s="77"/>
    </row>
    <row r="16" spans="2:35" s="34" customFormat="1" ht="15" customHeight="1">
      <c r="B16" s="115" t="s">
        <v>61</v>
      </c>
      <c r="C16" s="169">
        <v>428</v>
      </c>
      <c r="D16" s="169">
        <v>694</v>
      </c>
      <c r="E16" s="169">
        <v>260</v>
      </c>
      <c r="F16" s="169">
        <v>1222</v>
      </c>
      <c r="G16" s="170">
        <v>585</v>
      </c>
      <c r="H16" s="170">
        <v>515</v>
      </c>
      <c r="I16" s="170">
        <v>207</v>
      </c>
      <c r="J16" s="170">
        <v>390</v>
      </c>
      <c r="K16" s="170">
        <v>0</v>
      </c>
      <c r="L16" s="169">
        <v>534</v>
      </c>
      <c r="M16" s="169">
        <v>739</v>
      </c>
      <c r="N16" s="169">
        <v>0</v>
      </c>
      <c r="O16" s="161">
        <v>5574</v>
      </c>
      <c r="P16" s="171">
        <v>0.12630004758344096</v>
      </c>
      <c r="Q16" s="30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76"/>
      <c r="AH16" s="76"/>
      <c r="AI16" s="77"/>
    </row>
    <row r="17" spans="2:35" s="34" customFormat="1" ht="15" customHeight="1">
      <c r="B17" s="115" t="s">
        <v>62</v>
      </c>
      <c r="C17" s="169">
        <v>38</v>
      </c>
      <c r="D17" s="169">
        <v>28</v>
      </c>
      <c r="E17" s="169">
        <v>83</v>
      </c>
      <c r="F17" s="169">
        <v>145</v>
      </c>
      <c r="G17" s="170">
        <v>144</v>
      </c>
      <c r="H17" s="170">
        <v>91</v>
      </c>
      <c r="I17" s="170">
        <v>198</v>
      </c>
      <c r="J17" s="170">
        <v>113</v>
      </c>
      <c r="K17" s="170">
        <v>135</v>
      </c>
      <c r="L17" s="169">
        <v>144</v>
      </c>
      <c r="M17" s="169">
        <v>21</v>
      </c>
      <c r="N17" s="169">
        <v>62</v>
      </c>
      <c r="O17" s="161">
        <v>1202</v>
      </c>
      <c r="P17" s="171">
        <v>2.723585525570435E-2</v>
      </c>
      <c r="Q17" s="30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76"/>
      <c r="AH17" s="76"/>
      <c r="AI17" s="77"/>
    </row>
    <row r="18" spans="2:35" s="34" customFormat="1" ht="15" customHeight="1">
      <c r="B18" s="115" t="s">
        <v>63</v>
      </c>
      <c r="C18" s="169">
        <v>141</v>
      </c>
      <c r="D18" s="169">
        <v>162</v>
      </c>
      <c r="E18" s="169">
        <v>207</v>
      </c>
      <c r="F18" s="169">
        <v>0</v>
      </c>
      <c r="G18" s="169">
        <v>0</v>
      </c>
      <c r="H18" s="170">
        <v>10</v>
      </c>
      <c r="I18" s="170">
        <v>33</v>
      </c>
      <c r="J18" s="169">
        <v>0</v>
      </c>
      <c r="K18" s="170">
        <v>0</v>
      </c>
      <c r="L18" s="169">
        <v>84</v>
      </c>
      <c r="M18" s="169">
        <v>60</v>
      </c>
      <c r="N18" s="169">
        <v>2816</v>
      </c>
      <c r="O18" s="161">
        <v>3513</v>
      </c>
      <c r="P18" s="171">
        <v>7.9600299095914623E-2</v>
      </c>
      <c r="Q18" s="30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76"/>
      <c r="AH18" s="76"/>
      <c r="AI18" s="77"/>
    </row>
    <row r="19" spans="2:35" s="34" customFormat="1" ht="15" customHeight="1">
      <c r="B19" s="115" t="s">
        <v>64</v>
      </c>
      <c r="C19" s="169">
        <v>0</v>
      </c>
      <c r="D19" s="169">
        <v>0</v>
      </c>
      <c r="E19" s="169">
        <v>0</v>
      </c>
      <c r="F19" s="169">
        <v>0</v>
      </c>
      <c r="G19" s="169">
        <v>218</v>
      </c>
      <c r="H19" s="170">
        <v>325</v>
      </c>
      <c r="I19" s="170">
        <v>74</v>
      </c>
      <c r="J19" s="169">
        <v>0</v>
      </c>
      <c r="K19" s="172">
        <v>17</v>
      </c>
      <c r="L19" s="173">
        <v>0</v>
      </c>
      <c r="M19" s="169">
        <v>344</v>
      </c>
      <c r="N19" s="169">
        <v>175</v>
      </c>
      <c r="O19" s="161">
        <v>1153</v>
      </c>
      <c r="P19" s="171">
        <v>2.6125574966578299E-2</v>
      </c>
      <c r="Q19" s="30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76"/>
      <c r="AH19" s="76"/>
      <c r="AI19" s="77"/>
    </row>
    <row r="20" spans="2:35" s="34" customFormat="1" ht="15" customHeight="1">
      <c r="B20" s="174" t="s">
        <v>58</v>
      </c>
      <c r="C20" s="174">
        <v>5618</v>
      </c>
      <c r="D20" s="174">
        <v>5358</v>
      </c>
      <c r="E20" s="174">
        <v>2718</v>
      </c>
      <c r="F20" s="174">
        <v>2208</v>
      </c>
      <c r="G20" s="174">
        <v>3354</v>
      </c>
      <c r="H20" s="175">
        <v>3119</v>
      </c>
      <c r="I20" s="174">
        <v>4973</v>
      </c>
      <c r="J20" s="174">
        <v>3596</v>
      </c>
      <c r="K20" s="175">
        <v>3152</v>
      </c>
      <c r="L20" s="174">
        <v>2854</v>
      </c>
      <c r="M20" s="174">
        <v>3353</v>
      </c>
      <c r="N20" s="174">
        <v>3830</v>
      </c>
      <c r="O20" s="176">
        <v>44133</v>
      </c>
      <c r="P20" s="177">
        <v>1</v>
      </c>
      <c r="Q20" s="75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76"/>
      <c r="AH20" s="76"/>
      <c r="AI20" s="77"/>
    </row>
    <row r="21" spans="2:35">
      <c r="R21" s="55"/>
    </row>
    <row r="22" spans="2:35" s="34" customFormat="1" ht="44.25" customHeight="1">
      <c r="B22" s="17" t="s">
        <v>65</v>
      </c>
      <c r="C22" s="18" t="s">
        <v>2</v>
      </c>
      <c r="D22" s="18" t="s">
        <v>3</v>
      </c>
      <c r="E22" s="18" t="s">
        <v>4</v>
      </c>
      <c r="F22" s="18" t="s">
        <v>54</v>
      </c>
      <c r="G22" s="18" t="s">
        <v>6</v>
      </c>
      <c r="H22" s="18" t="s">
        <v>7</v>
      </c>
      <c r="I22" s="18" t="s">
        <v>55</v>
      </c>
      <c r="J22" s="18" t="s">
        <v>56</v>
      </c>
      <c r="K22" s="18" t="s">
        <v>10</v>
      </c>
      <c r="L22" s="18" t="s">
        <v>57</v>
      </c>
      <c r="M22" s="18" t="s">
        <v>12</v>
      </c>
      <c r="N22" s="18" t="s">
        <v>13</v>
      </c>
      <c r="O22" s="18" t="s">
        <v>58</v>
      </c>
      <c r="P22" s="18" t="s">
        <v>42</v>
      </c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76"/>
      <c r="AH22" s="76"/>
      <c r="AI22" s="77"/>
    </row>
    <row r="23" spans="2:35" s="34" customFormat="1" ht="15" customHeight="1">
      <c r="B23" s="115" t="s">
        <v>59</v>
      </c>
      <c r="C23" s="169">
        <v>2342</v>
      </c>
      <c r="D23" s="169">
        <v>1225</v>
      </c>
      <c r="E23" s="169">
        <v>1013</v>
      </c>
      <c r="F23" s="170">
        <v>298</v>
      </c>
      <c r="G23" s="170">
        <v>1294</v>
      </c>
      <c r="H23" s="170">
        <v>703</v>
      </c>
      <c r="I23" s="169">
        <v>262</v>
      </c>
      <c r="J23" s="169">
        <v>1047</v>
      </c>
      <c r="K23" s="169">
        <v>398</v>
      </c>
      <c r="L23" s="169">
        <v>680</v>
      </c>
      <c r="M23" s="169">
        <v>759</v>
      </c>
      <c r="N23" s="169">
        <v>174</v>
      </c>
      <c r="O23" s="169">
        <v>10195</v>
      </c>
      <c r="P23" s="171">
        <v>0.36404213533297625</v>
      </c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76"/>
      <c r="AH23" s="76"/>
      <c r="AI23" s="77"/>
    </row>
    <row r="24" spans="2:35" s="34" customFormat="1" ht="15" customHeight="1">
      <c r="B24" s="115" t="s">
        <v>60</v>
      </c>
      <c r="C24" s="169">
        <v>0</v>
      </c>
      <c r="D24" s="169">
        <v>0</v>
      </c>
      <c r="E24" s="169">
        <v>303</v>
      </c>
      <c r="F24" s="170">
        <v>256</v>
      </c>
      <c r="G24" s="170">
        <v>574</v>
      </c>
      <c r="H24" s="170">
        <v>882</v>
      </c>
      <c r="I24" s="169">
        <v>3081</v>
      </c>
      <c r="J24" s="169">
        <v>870</v>
      </c>
      <c r="K24" s="169">
        <v>1564</v>
      </c>
      <c r="L24" s="169">
        <v>704</v>
      </c>
      <c r="M24" s="169">
        <v>536</v>
      </c>
      <c r="N24" s="169">
        <v>288</v>
      </c>
      <c r="O24" s="169">
        <v>9058</v>
      </c>
      <c r="P24" s="171">
        <v>0.32344224245670417</v>
      </c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76"/>
      <c r="AH24" s="76"/>
      <c r="AI24" s="77"/>
    </row>
    <row r="25" spans="2:35" s="34" customFormat="1" ht="15" customHeight="1">
      <c r="B25" s="115" t="s">
        <v>61</v>
      </c>
      <c r="C25" s="169">
        <v>390</v>
      </c>
      <c r="D25" s="169">
        <v>625</v>
      </c>
      <c r="E25" s="169">
        <v>208</v>
      </c>
      <c r="F25" s="170">
        <v>1170</v>
      </c>
      <c r="G25" s="170">
        <v>533</v>
      </c>
      <c r="H25" s="170">
        <v>475</v>
      </c>
      <c r="I25" s="169">
        <v>184</v>
      </c>
      <c r="J25" s="169">
        <v>358</v>
      </c>
      <c r="K25" s="169">
        <v>0</v>
      </c>
      <c r="L25" s="169">
        <v>336</v>
      </c>
      <c r="M25" s="169">
        <v>685</v>
      </c>
      <c r="N25" s="169">
        <v>0</v>
      </c>
      <c r="O25" s="169">
        <v>4964</v>
      </c>
      <c r="P25" s="171">
        <v>0.17725406177468309</v>
      </c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76"/>
      <c r="AH25" s="76"/>
      <c r="AI25" s="77"/>
    </row>
    <row r="26" spans="2:35" s="34" customFormat="1" ht="15" customHeight="1">
      <c r="B26" s="115" t="s">
        <v>62</v>
      </c>
      <c r="C26" s="169">
        <v>38</v>
      </c>
      <c r="D26" s="169">
        <v>18</v>
      </c>
      <c r="E26" s="169">
        <v>71</v>
      </c>
      <c r="F26" s="170">
        <v>130</v>
      </c>
      <c r="G26" s="170">
        <v>134</v>
      </c>
      <c r="H26" s="170">
        <v>86</v>
      </c>
      <c r="I26" s="169">
        <v>163</v>
      </c>
      <c r="J26" s="169">
        <v>98</v>
      </c>
      <c r="K26" s="169">
        <v>123</v>
      </c>
      <c r="L26" s="169">
        <v>120</v>
      </c>
      <c r="M26" s="169">
        <v>21</v>
      </c>
      <c r="N26" s="169">
        <v>54</v>
      </c>
      <c r="O26" s="169">
        <v>1056</v>
      </c>
      <c r="P26" s="171">
        <v>3.7707552222817353E-2</v>
      </c>
      <c r="Q26" s="7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76"/>
      <c r="AH26" s="76"/>
      <c r="AI26" s="77"/>
    </row>
    <row r="27" spans="2:35" s="34" customFormat="1" ht="15" customHeight="1">
      <c r="B27" s="115" t="s">
        <v>63</v>
      </c>
      <c r="C27" s="169">
        <v>104</v>
      </c>
      <c r="D27" s="169">
        <v>134</v>
      </c>
      <c r="E27" s="169">
        <v>163</v>
      </c>
      <c r="F27" s="170">
        <v>0</v>
      </c>
      <c r="G27" s="170">
        <v>0</v>
      </c>
      <c r="H27" s="170">
        <v>9</v>
      </c>
      <c r="I27" s="169">
        <v>25</v>
      </c>
      <c r="J27" s="169">
        <v>0</v>
      </c>
      <c r="K27" s="169">
        <v>0</v>
      </c>
      <c r="L27" s="169">
        <v>67</v>
      </c>
      <c r="M27" s="169">
        <v>46</v>
      </c>
      <c r="N27" s="169">
        <v>1469</v>
      </c>
      <c r="O27" s="169">
        <v>2017</v>
      </c>
      <c r="P27" s="171">
        <v>7.2022853061953218E-2</v>
      </c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76"/>
      <c r="AH27" s="76"/>
      <c r="AI27" s="77"/>
    </row>
    <row r="28" spans="2:35" s="34" customFormat="1" ht="15" customHeight="1">
      <c r="B28" s="115" t="s">
        <v>64</v>
      </c>
      <c r="C28" s="169">
        <v>0</v>
      </c>
      <c r="D28" s="169">
        <v>0</v>
      </c>
      <c r="E28" s="169">
        <v>0</v>
      </c>
      <c r="F28" s="170">
        <v>0</v>
      </c>
      <c r="G28" s="170">
        <v>133</v>
      </c>
      <c r="H28" s="170">
        <v>195</v>
      </c>
      <c r="I28" s="169">
        <v>61</v>
      </c>
      <c r="J28" s="169">
        <v>0</v>
      </c>
      <c r="K28" s="169">
        <v>14</v>
      </c>
      <c r="L28" s="169">
        <v>0</v>
      </c>
      <c r="M28" s="169">
        <v>225</v>
      </c>
      <c r="N28" s="169">
        <v>87</v>
      </c>
      <c r="O28" s="169">
        <v>715</v>
      </c>
      <c r="P28" s="171">
        <v>2.5531155150865917E-2</v>
      </c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76"/>
      <c r="AH28" s="76"/>
      <c r="AI28" s="77"/>
    </row>
    <row r="29" spans="2:35" s="34" customFormat="1" ht="15" customHeight="1">
      <c r="B29" s="174" t="s">
        <v>58</v>
      </c>
      <c r="C29" s="174">
        <v>2874</v>
      </c>
      <c r="D29" s="174">
        <v>2002</v>
      </c>
      <c r="E29" s="174">
        <v>1758</v>
      </c>
      <c r="F29" s="174">
        <v>1854</v>
      </c>
      <c r="G29" s="174">
        <v>2668</v>
      </c>
      <c r="H29" s="174">
        <v>2350</v>
      </c>
      <c r="I29" s="174">
        <v>3776</v>
      </c>
      <c r="J29" s="174">
        <v>2373</v>
      </c>
      <c r="K29" s="174">
        <v>2099</v>
      </c>
      <c r="L29" s="174">
        <v>1907</v>
      </c>
      <c r="M29" s="174">
        <v>2272</v>
      </c>
      <c r="N29" s="174">
        <v>2072</v>
      </c>
      <c r="O29" s="174">
        <v>28005</v>
      </c>
      <c r="P29" s="177">
        <v>1</v>
      </c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76"/>
      <c r="AH29" s="76"/>
      <c r="AI29" s="77"/>
    </row>
    <row r="31" spans="2:35" s="34" customFormat="1" ht="43.5" customHeight="1">
      <c r="B31" s="17" t="s">
        <v>66</v>
      </c>
      <c r="C31" s="18" t="s">
        <v>2</v>
      </c>
      <c r="D31" s="18" t="s">
        <v>3</v>
      </c>
      <c r="E31" s="18" t="s">
        <v>4</v>
      </c>
      <c r="F31" s="18" t="s">
        <v>54</v>
      </c>
      <c r="G31" s="18" t="s">
        <v>6</v>
      </c>
      <c r="H31" s="18" t="s">
        <v>7</v>
      </c>
      <c r="I31" s="18" t="s">
        <v>55</v>
      </c>
      <c r="J31" s="18" t="s">
        <v>56</v>
      </c>
      <c r="K31" s="18" t="s">
        <v>10</v>
      </c>
      <c r="L31" s="18" t="s">
        <v>57</v>
      </c>
      <c r="M31" s="18" t="s">
        <v>12</v>
      </c>
      <c r="N31" s="18" t="s">
        <v>13</v>
      </c>
      <c r="O31" s="18" t="s">
        <v>58</v>
      </c>
      <c r="P31" s="18" t="s">
        <v>42</v>
      </c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76"/>
      <c r="AH31" s="76"/>
      <c r="AI31" s="77"/>
    </row>
    <row r="32" spans="2:35" s="34" customFormat="1" ht="15" customHeight="1">
      <c r="B32" s="115" t="s">
        <v>61</v>
      </c>
      <c r="C32" s="169">
        <v>38</v>
      </c>
      <c r="D32" s="169">
        <v>69</v>
      </c>
      <c r="E32" s="169">
        <v>52</v>
      </c>
      <c r="F32" s="170">
        <v>52</v>
      </c>
      <c r="G32" s="170">
        <v>52</v>
      </c>
      <c r="H32" s="170">
        <v>40</v>
      </c>
      <c r="I32" s="169">
        <v>23</v>
      </c>
      <c r="J32" s="169">
        <v>32</v>
      </c>
      <c r="K32" s="169">
        <v>0</v>
      </c>
      <c r="L32" s="169">
        <v>198</v>
      </c>
      <c r="M32" s="169">
        <v>54</v>
      </c>
      <c r="N32" s="169">
        <v>0</v>
      </c>
      <c r="O32" s="169">
        <v>610</v>
      </c>
      <c r="P32" s="171">
        <v>3.7822420634920632E-2</v>
      </c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76"/>
      <c r="AH32" s="76"/>
      <c r="AI32" s="77"/>
    </row>
    <row r="33" spans="2:35" s="34" customFormat="1" ht="15" customHeight="1">
      <c r="B33" s="115" t="s">
        <v>64</v>
      </c>
      <c r="C33" s="169">
        <v>0</v>
      </c>
      <c r="D33" s="169">
        <v>0</v>
      </c>
      <c r="E33" s="169">
        <v>0</v>
      </c>
      <c r="F33" s="170">
        <v>0</v>
      </c>
      <c r="G33" s="170">
        <v>85</v>
      </c>
      <c r="H33" s="170">
        <v>130</v>
      </c>
      <c r="I33" s="169">
        <v>13</v>
      </c>
      <c r="J33" s="169">
        <v>0</v>
      </c>
      <c r="K33" s="169">
        <v>3</v>
      </c>
      <c r="L33" s="169">
        <v>0</v>
      </c>
      <c r="M33" s="169">
        <v>119</v>
      </c>
      <c r="N33" s="169">
        <v>88</v>
      </c>
      <c r="O33" s="169">
        <v>438</v>
      </c>
      <c r="P33" s="171">
        <v>2.7157738095238096E-2</v>
      </c>
      <c r="Q33" s="7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76"/>
      <c r="AH33" s="76"/>
      <c r="AI33" s="77"/>
    </row>
    <row r="34" spans="2:35" s="34" customFormat="1" ht="15" customHeight="1">
      <c r="B34" s="115" t="s">
        <v>63</v>
      </c>
      <c r="C34" s="169">
        <v>37</v>
      </c>
      <c r="D34" s="169">
        <v>28</v>
      </c>
      <c r="E34" s="169">
        <v>44</v>
      </c>
      <c r="F34" s="170">
        <v>0</v>
      </c>
      <c r="G34" s="170">
        <v>0</v>
      </c>
      <c r="H34" s="170">
        <v>1</v>
      </c>
      <c r="I34" s="169">
        <v>8</v>
      </c>
      <c r="J34" s="169">
        <v>0</v>
      </c>
      <c r="K34" s="169">
        <v>0</v>
      </c>
      <c r="L34" s="169">
        <v>17</v>
      </c>
      <c r="M34" s="169">
        <v>14</v>
      </c>
      <c r="N34" s="169">
        <v>1347</v>
      </c>
      <c r="O34" s="169">
        <v>1496</v>
      </c>
      <c r="P34" s="171">
        <v>9.2757936507936511E-2</v>
      </c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76"/>
      <c r="AH34" s="76"/>
      <c r="AI34" s="77"/>
    </row>
    <row r="35" spans="2:35" s="34" customFormat="1" ht="15" customHeight="1">
      <c r="B35" s="115" t="s">
        <v>60</v>
      </c>
      <c r="C35" s="169">
        <v>0</v>
      </c>
      <c r="D35" s="169">
        <v>0</v>
      </c>
      <c r="E35" s="169">
        <v>152</v>
      </c>
      <c r="F35" s="170">
        <v>172</v>
      </c>
      <c r="G35" s="170">
        <v>243</v>
      </c>
      <c r="H35" s="170">
        <v>253</v>
      </c>
      <c r="I35" s="169">
        <v>1052</v>
      </c>
      <c r="J35" s="169">
        <v>552</v>
      </c>
      <c r="K35" s="169">
        <v>752</v>
      </c>
      <c r="L35" s="169">
        <v>278</v>
      </c>
      <c r="M35" s="169">
        <v>276</v>
      </c>
      <c r="N35" s="169">
        <v>207</v>
      </c>
      <c r="O35" s="169">
        <v>3937</v>
      </c>
      <c r="P35" s="171">
        <v>0.24410962301587302</v>
      </c>
      <c r="Q35" s="7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76"/>
      <c r="AH35" s="76"/>
      <c r="AI35" s="77"/>
    </row>
    <row r="36" spans="2:35" s="34" customFormat="1" ht="15" customHeight="1">
      <c r="B36" s="115" t="s">
        <v>59</v>
      </c>
      <c r="C36" s="169">
        <v>2669</v>
      </c>
      <c r="D36" s="169">
        <v>3249</v>
      </c>
      <c r="E36" s="169">
        <v>700</v>
      </c>
      <c r="F36" s="170">
        <v>115</v>
      </c>
      <c r="G36" s="170">
        <v>296</v>
      </c>
      <c r="H36" s="170">
        <v>340</v>
      </c>
      <c r="I36" s="169">
        <v>66</v>
      </c>
      <c r="J36" s="169">
        <v>624</v>
      </c>
      <c r="K36" s="169">
        <v>286</v>
      </c>
      <c r="L36" s="169">
        <v>430</v>
      </c>
      <c r="M36" s="169">
        <v>618</v>
      </c>
      <c r="N36" s="169">
        <v>108</v>
      </c>
      <c r="O36" s="169">
        <v>9501</v>
      </c>
      <c r="P36" s="171">
        <v>0.58909970238095233</v>
      </c>
      <c r="Q36" s="7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76"/>
      <c r="AH36" s="76"/>
      <c r="AI36" s="77"/>
    </row>
    <row r="37" spans="2:35" s="34" customFormat="1" ht="15" customHeight="1">
      <c r="B37" s="115" t="s">
        <v>62</v>
      </c>
      <c r="C37" s="169">
        <v>0</v>
      </c>
      <c r="D37" s="169">
        <v>10</v>
      </c>
      <c r="E37" s="169">
        <v>12</v>
      </c>
      <c r="F37" s="170">
        <v>15</v>
      </c>
      <c r="G37" s="170">
        <v>10</v>
      </c>
      <c r="H37" s="170">
        <v>5</v>
      </c>
      <c r="I37" s="169">
        <v>35</v>
      </c>
      <c r="J37" s="169">
        <v>15</v>
      </c>
      <c r="K37" s="169">
        <v>12</v>
      </c>
      <c r="L37" s="169">
        <v>24</v>
      </c>
      <c r="M37" s="169">
        <v>0</v>
      </c>
      <c r="N37" s="169">
        <v>8</v>
      </c>
      <c r="O37" s="169">
        <v>146</v>
      </c>
      <c r="P37" s="171">
        <v>9.0525793650793659E-3</v>
      </c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76"/>
      <c r="AH37" s="76"/>
      <c r="AI37" s="77"/>
    </row>
    <row r="38" spans="2:35" s="34" customFormat="1" ht="15" customHeight="1">
      <c r="B38" s="174" t="s">
        <v>58</v>
      </c>
      <c r="C38" s="174">
        <v>2744</v>
      </c>
      <c r="D38" s="174">
        <v>3356</v>
      </c>
      <c r="E38" s="174">
        <v>960</v>
      </c>
      <c r="F38" s="174">
        <v>354</v>
      </c>
      <c r="G38" s="174">
        <v>686</v>
      </c>
      <c r="H38" s="174">
        <v>769</v>
      </c>
      <c r="I38" s="174">
        <v>1197</v>
      </c>
      <c r="J38" s="174">
        <v>1223</v>
      </c>
      <c r="K38" s="174">
        <v>1053</v>
      </c>
      <c r="L38" s="174">
        <v>947</v>
      </c>
      <c r="M38" s="174">
        <v>1081</v>
      </c>
      <c r="N38" s="174">
        <v>1758</v>
      </c>
      <c r="O38" s="174">
        <v>16128</v>
      </c>
      <c r="P38" s="177">
        <v>1</v>
      </c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76"/>
      <c r="AH38" s="76"/>
      <c r="AI38" s="77"/>
    </row>
    <row r="40" spans="2:35" s="34" customFormat="1" ht="39.75" customHeight="1">
      <c r="B40" s="17" t="s">
        <v>67</v>
      </c>
      <c r="C40" s="18" t="s">
        <v>2</v>
      </c>
      <c r="D40" s="18" t="s">
        <v>3</v>
      </c>
      <c r="E40" s="18" t="s">
        <v>4</v>
      </c>
      <c r="F40" s="18" t="s">
        <v>54</v>
      </c>
      <c r="G40" s="18" t="s">
        <v>6</v>
      </c>
      <c r="H40" s="18" t="s">
        <v>7</v>
      </c>
      <c r="I40" s="18" t="s">
        <v>55</v>
      </c>
      <c r="J40" s="18" t="s">
        <v>56</v>
      </c>
      <c r="K40" s="18" t="s">
        <v>10</v>
      </c>
      <c r="L40" s="18" t="s">
        <v>57</v>
      </c>
      <c r="M40" s="18" t="s">
        <v>12</v>
      </c>
      <c r="N40" s="18" t="s">
        <v>13</v>
      </c>
      <c r="O40" s="18" t="s">
        <v>58</v>
      </c>
      <c r="P40" s="18" t="s">
        <v>42</v>
      </c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76"/>
      <c r="AH40" s="76"/>
      <c r="AI40" s="77"/>
    </row>
    <row r="41" spans="2:35" s="34" customFormat="1" ht="15" customHeight="1">
      <c r="B41" s="115" t="s">
        <v>61</v>
      </c>
      <c r="C41" s="169">
        <v>24</v>
      </c>
      <c r="D41" s="169">
        <v>61</v>
      </c>
      <c r="E41" s="169">
        <v>50</v>
      </c>
      <c r="F41" s="169">
        <v>11</v>
      </c>
      <c r="G41" s="170">
        <v>17</v>
      </c>
      <c r="H41" s="170">
        <v>20</v>
      </c>
      <c r="I41" s="169">
        <v>4</v>
      </c>
      <c r="J41" s="169">
        <v>22</v>
      </c>
      <c r="K41" s="169">
        <v>0</v>
      </c>
      <c r="L41" s="169">
        <v>176</v>
      </c>
      <c r="M41" s="169">
        <v>15</v>
      </c>
      <c r="N41" s="169">
        <v>0</v>
      </c>
      <c r="O41" s="169">
        <v>400</v>
      </c>
      <c r="P41" s="171">
        <v>3.0658388901663218E-2</v>
      </c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76"/>
      <c r="AH41" s="76"/>
      <c r="AI41" s="77"/>
    </row>
    <row r="42" spans="2:35" s="34" customFormat="1" ht="15" customHeight="1">
      <c r="B42" s="115" t="s">
        <v>64</v>
      </c>
      <c r="C42" s="169">
        <v>0</v>
      </c>
      <c r="D42" s="169">
        <v>0</v>
      </c>
      <c r="E42" s="169">
        <v>0</v>
      </c>
      <c r="F42" s="169">
        <v>0</v>
      </c>
      <c r="G42" s="170">
        <v>83</v>
      </c>
      <c r="H42" s="170">
        <v>97</v>
      </c>
      <c r="I42" s="169">
        <v>10</v>
      </c>
      <c r="J42" s="169">
        <v>0</v>
      </c>
      <c r="K42" s="169">
        <v>3</v>
      </c>
      <c r="L42" s="169">
        <v>0</v>
      </c>
      <c r="M42" s="169">
        <v>111</v>
      </c>
      <c r="N42" s="169">
        <v>81</v>
      </c>
      <c r="O42" s="169">
        <v>385</v>
      </c>
      <c r="P42" s="171">
        <v>2.9508699317850846E-2</v>
      </c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76"/>
      <c r="AH42" s="76"/>
      <c r="AI42" s="77"/>
    </row>
    <row r="43" spans="2:35" s="34" customFormat="1" ht="15" customHeight="1">
      <c r="B43" s="115" t="s">
        <v>63</v>
      </c>
      <c r="C43" s="169">
        <v>27</v>
      </c>
      <c r="D43" s="169">
        <v>17</v>
      </c>
      <c r="E43" s="169">
        <v>41</v>
      </c>
      <c r="F43" s="169">
        <v>0</v>
      </c>
      <c r="G43" s="170">
        <v>0</v>
      </c>
      <c r="H43" s="170">
        <v>1</v>
      </c>
      <c r="I43" s="169">
        <v>3</v>
      </c>
      <c r="J43" s="169">
        <v>0</v>
      </c>
      <c r="K43" s="169">
        <v>0</v>
      </c>
      <c r="L43" s="169">
        <v>14</v>
      </c>
      <c r="M43" s="169">
        <v>14</v>
      </c>
      <c r="N43" s="169">
        <v>1035</v>
      </c>
      <c r="O43" s="169">
        <v>1152</v>
      </c>
      <c r="P43" s="171">
        <v>8.829616003679007E-2</v>
      </c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76"/>
      <c r="AH43" s="76"/>
      <c r="AI43" s="77"/>
    </row>
    <row r="44" spans="2:35" s="34" customFormat="1" ht="15" customHeight="1">
      <c r="B44" s="115" t="s">
        <v>60</v>
      </c>
      <c r="C44" s="169">
        <v>0</v>
      </c>
      <c r="D44" s="169">
        <v>0</v>
      </c>
      <c r="E44" s="169">
        <v>143</v>
      </c>
      <c r="F44" s="169">
        <v>135</v>
      </c>
      <c r="G44" s="170">
        <v>141</v>
      </c>
      <c r="H44" s="170">
        <v>213</v>
      </c>
      <c r="I44" s="169">
        <v>884</v>
      </c>
      <c r="J44" s="169">
        <v>476</v>
      </c>
      <c r="K44" s="169">
        <v>574</v>
      </c>
      <c r="L44" s="169">
        <v>151</v>
      </c>
      <c r="M44" s="169">
        <v>222</v>
      </c>
      <c r="N44" s="169">
        <v>147</v>
      </c>
      <c r="O44" s="169">
        <v>3086</v>
      </c>
      <c r="P44" s="171">
        <v>0.23652947037633174</v>
      </c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76"/>
      <c r="AH44" s="76"/>
      <c r="AI44" s="77"/>
    </row>
    <row r="45" spans="2:35" s="34" customFormat="1" ht="15" customHeight="1">
      <c r="B45" s="115" t="s">
        <v>59</v>
      </c>
      <c r="C45" s="169">
        <v>2444</v>
      </c>
      <c r="D45" s="169">
        <v>2936</v>
      </c>
      <c r="E45" s="169">
        <v>337</v>
      </c>
      <c r="F45" s="169">
        <v>76</v>
      </c>
      <c r="G45" s="170">
        <v>220</v>
      </c>
      <c r="H45" s="170">
        <v>219</v>
      </c>
      <c r="I45" s="169">
        <v>48</v>
      </c>
      <c r="J45" s="169">
        <v>481</v>
      </c>
      <c r="K45" s="169">
        <v>197</v>
      </c>
      <c r="L45" s="169">
        <v>282</v>
      </c>
      <c r="M45" s="169">
        <v>541</v>
      </c>
      <c r="N45" s="169">
        <v>98</v>
      </c>
      <c r="O45" s="169">
        <v>7879</v>
      </c>
      <c r="P45" s="171">
        <v>0.60389361539051123</v>
      </c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76"/>
      <c r="AH45" s="76"/>
      <c r="AI45" s="77"/>
    </row>
    <row r="46" spans="2:35" s="34" customFormat="1" ht="15" customHeight="1">
      <c r="B46" s="115" t="s">
        <v>62</v>
      </c>
      <c r="C46" s="169">
        <v>0</v>
      </c>
      <c r="D46" s="169">
        <v>10</v>
      </c>
      <c r="E46" s="169">
        <v>12</v>
      </c>
      <c r="F46" s="169">
        <v>14</v>
      </c>
      <c r="G46" s="170">
        <v>10</v>
      </c>
      <c r="H46" s="170">
        <v>5</v>
      </c>
      <c r="I46" s="169">
        <v>35</v>
      </c>
      <c r="J46" s="169">
        <v>15</v>
      </c>
      <c r="K46" s="169">
        <v>12</v>
      </c>
      <c r="L46" s="169">
        <v>24</v>
      </c>
      <c r="M46" s="169">
        <v>0</v>
      </c>
      <c r="N46" s="169">
        <v>8</v>
      </c>
      <c r="O46" s="169">
        <v>145</v>
      </c>
      <c r="P46" s="171">
        <v>1.1113665976852916E-2</v>
      </c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76"/>
      <c r="AH46" s="76"/>
      <c r="AI46" s="77"/>
    </row>
    <row r="47" spans="2:35" s="34" customFormat="1" ht="15" customHeight="1">
      <c r="B47" s="174" t="s">
        <v>58</v>
      </c>
      <c r="C47" s="174">
        <v>2495</v>
      </c>
      <c r="D47" s="174">
        <v>3024</v>
      </c>
      <c r="E47" s="174">
        <v>583</v>
      </c>
      <c r="F47" s="174">
        <v>236</v>
      </c>
      <c r="G47" s="174">
        <v>471</v>
      </c>
      <c r="H47" s="174">
        <v>555</v>
      </c>
      <c r="I47" s="174">
        <v>984</v>
      </c>
      <c r="J47" s="174">
        <v>994</v>
      </c>
      <c r="K47" s="174">
        <v>786</v>
      </c>
      <c r="L47" s="174">
        <v>647</v>
      </c>
      <c r="M47" s="174">
        <v>903</v>
      </c>
      <c r="N47" s="174">
        <v>1369</v>
      </c>
      <c r="O47" s="174">
        <v>13047</v>
      </c>
      <c r="P47" s="177">
        <v>1</v>
      </c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76"/>
      <c r="AH47" s="76"/>
      <c r="AI47" s="77"/>
    </row>
    <row r="49" spans="2:19" ht="16.5" customHeight="1">
      <c r="C49" s="55"/>
      <c r="J49" s="55"/>
    </row>
    <row r="50" spans="2:19" ht="36.75" customHeight="1">
      <c r="F50" s="56" t="s">
        <v>68</v>
      </c>
    </row>
    <row r="51" spans="2:19" ht="30">
      <c r="B51" s="18" t="s">
        <v>41</v>
      </c>
      <c r="C51" s="18" t="s">
        <v>2</v>
      </c>
      <c r="D51" s="18" t="s">
        <v>3</v>
      </c>
      <c r="E51" s="18" t="s">
        <v>4</v>
      </c>
      <c r="F51" s="18" t="s">
        <v>5</v>
      </c>
      <c r="G51" s="18" t="s">
        <v>6</v>
      </c>
      <c r="H51" s="18" t="s">
        <v>7</v>
      </c>
      <c r="I51" s="18" t="s">
        <v>8</v>
      </c>
      <c r="J51" s="18" t="s">
        <v>9</v>
      </c>
      <c r="K51" s="18" t="s">
        <v>10</v>
      </c>
      <c r="L51" s="18" t="s">
        <v>11</v>
      </c>
      <c r="M51" s="18" t="s">
        <v>12</v>
      </c>
      <c r="N51" s="18" t="s">
        <v>13</v>
      </c>
      <c r="O51" s="18" t="s">
        <v>14</v>
      </c>
      <c r="P51" s="57" t="s">
        <v>42</v>
      </c>
      <c r="Q51" s="153" t="s">
        <v>43</v>
      </c>
      <c r="R51" s="153" t="s">
        <v>44</v>
      </c>
      <c r="S51" s="58"/>
    </row>
    <row r="52" spans="2:19">
      <c r="B52" s="115" t="s">
        <v>45</v>
      </c>
      <c r="C52" s="117">
        <v>3863</v>
      </c>
      <c r="D52" s="117">
        <v>3282</v>
      </c>
      <c r="E52" s="117">
        <v>2198</v>
      </c>
      <c r="F52" s="117">
        <v>2203</v>
      </c>
      <c r="G52" s="154">
        <v>4147</v>
      </c>
      <c r="H52" s="155">
        <v>3706</v>
      </c>
      <c r="I52" s="156">
        <v>4475</v>
      </c>
      <c r="J52" s="156">
        <v>2918</v>
      </c>
      <c r="K52" s="156">
        <v>3642</v>
      </c>
      <c r="L52" s="144">
        <v>3271</v>
      </c>
      <c r="M52" s="117">
        <v>2578</v>
      </c>
      <c r="N52" s="154">
        <v>2161</v>
      </c>
      <c r="O52" s="157">
        <v>38444</v>
      </c>
      <c r="P52" s="158">
        <v>0.95193760059428001</v>
      </c>
      <c r="Q52" s="159">
        <v>19399</v>
      </c>
      <c r="R52" s="159">
        <v>19045</v>
      </c>
      <c r="S52" s="61"/>
    </row>
    <row r="53" spans="2:19">
      <c r="B53" s="115" t="s">
        <v>46</v>
      </c>
      <c r="C53" s="117">
        <v>0</v>
      </c>
      <c r="D53" s="117">
        <v>54</v>
      </c>
      <c r="E53" s="154">
        <v>1</v>
      </c>
      <c r="F53" s="154">
        <v>4</v>
      </c>
      <c r="G53" s="154">
        <v>35</v>
      </c>
      <c r="H53" s="155">
        <v>5</v>
      </c>
      <c r="I53" s="156">
        <v>133</v>
      </c>
      <c r="J53" s="156">
        <v>1</v>
      </c>
      <c r="K53" s="156">
        <v>4</v>
      </c>
      <c r="L53" s="154">
        <v>1</v>
      </c>
      <c r="M53" s="154">
        <v>2</v>
      </c>
      <c r="N53" s="154">
        <v>8</v>
      </c>
      <c r="O53" s="157">
        <v>248</v>
      </c>
      <c r="P53" s="158">
        <v>6.1408938962486071E-3</v>
      </c>
      <c r="Q53" s="159">
        <v>99</v>
      </c>
      <c r="R53" s="159">
        <v>149</v>
      </c>
      <c r="S53" s="61"/>
    </row>
    <row r="54" spans="2:19">
      <c r="B54" s="115" t="s">
        <v>47</v>
      </c>
      <c r="C54" s="117">
        <v>73</v>
      </c>
      <c r="D54" s="117">
        <v>33</v>
      </c>
      <c r="E54" s="154">
        <v>0</v>
      </c>
      <c r="F54" s="154">
        <v>73</v>
      </c>
      <c r="G54" s="154">
        <v>41</v>
      </c>
      <c r="H54" s="154">
        <v>6</v>
      </c>
      <c r="I54" s="156">
        <v>21</v>
      </c>
      <c r="J54" s="160">
        <v>2</v>
      </c>
      <c r="K54" s="156">
        <v>2</v>
      </c>
      <c r="L54" s="154">
        <v>148</v>
      </c>
      <c r="M54" s="154">
        <v>143</v>
      </c>
      <c r="N54" s="154">
        <v>34</v>
      </c>
      <c r="O54" s="157">
        <v>576</v>
      </c>
      <c r="P54" s="158">
        <v>1.4262721307416119E-2</v>
      </c>
      <c r="Q54" s="159">
        <v>226</v>
      </c>
      <c r="R54" s="159">
        <v>350</v>
      </c>
      <c r="S54" s="61"/>
    </row>
    <row r="55" spans="2:19">
      <c r="B55" s="115" t="s">
        <v>48</v>
      </c>
      <c r="C55" s="117">
        <v>3</v>
      </c>
      <c r="D55" s="117">
        <v>3</v>
      </c>
      <c r="E55" s="154">
        <v>13</v>
      </c>
      <c r="F55" s="154">
        <v>34</v>
      </c>
      <c r="G55" s="154">
        <v>31</v>
      </c>
      <c r="H55" s="154">
        <v>26</v>
      </c>
      <c r="I55" s="156">
        <v>7</v>
      </c>
      <c r="J55" s="156">
        <v>164</v>
      </c>
      <c r="K55" s="156">
        <v>29</v>
      </c>
      <c r="L55" s="154">
        <v>16</v>
      </c>
      <c r="M55" s="154">
        <v>33</v>
      </c>
      <c r="N55" s="154">
        <v>39</v>
      </c>
      <c r="O55" s="157">
        <v>398</v>
      </c>
      <c r="P55" s="158">
        <v>9.8551442367215553E-3</v>
      </c>
      <c r="Q55" s="159">
        <v>110</v>
      </c>
      <c r="R55" s="159">
        <v>288</v>
      </c>
      <c r="S55" s="61"/>
    </row>
    <row r="56" spans="2:19">
      <c r="B56" s="115" t="s">
        <v>49</v>
      </c>
      <c r="C56" s="117">
        <v>0</v>
      </c>
      <c r="D56" s="117">
        <v>1</v>
      </c>
      <c r="E56" s="154">
        <v>1</v>
      </c>
      <c r="F56" s="154">
        <v>4</v>
      </c>
      <c r="G56" s="154">
        <v>1</v>
      </c>
      <c r="H56" s="154">
        <v>0</v>
      </c>
      <c r="I56" s="156">
        <v>2</v>
      </c>
      <c r="J56" s="156">
        <v>0</v>
      </c>
      <c r="K56" s="156">
        <v>2</v>
      </c>
      <c r="L56" s="154">
        <v>7</v>
      </c>
      <c r="M56" s="154">
        <v>12</v>
      </c>
      <c r="N56" s="154">
        <v>16</v>
      </c>
      <c r="O56" s="157">
        <v>46</v>
      </c>
      <c r="P56" s="158">
        <v>1.1390367710783706E-3</v>
      </c>
      <c r="Q56" s="159">
        <v>7</v>
      </c>
      <c r="R56" s="159">
        <v>39</v>
      </c>
      <c r="S56" s="61"/>
    </row>
    <row r="57" spans="2:19">
      <c r="B57" s="115" t="s">
        <v>50</v>
      </c>
      <c r="C57" s="117">
        <v>0</v>
      </c>
      <c r="D57" s="117">
        <v>6</v>
      </c>
      <c r="E57" s="154">
        <v>3</v>
      </c>
      <c r="F57" s="154">
        <v>2</v>
      </c>
      <c r="G57" s="154">
        <v>257</v>
      </c>
      <c r="H57" s="154">
        <v>44</v>
      </c>
      <c r="I57" s="156">
        <v>120</v>
      </c>
      <c r="J57" s="178">
        <v>7</v>
      </c>
      <c r="K57" s="156">
        <v>20</v>
      </c>
      <c r="L57" s="154">
        <v>2</v>
      </c>
      <c r="M57" s="154">
        <v>1</v>
      </c>
      <c r="N57" s="154">
        <v>5</v>
      </c>
      <c r="O57" s="157">
        <v>467</v>
      </c>
      <c r="P57" s="158">
        <v>1.1563699393339111E-2</v>
      </c>
      <c r="Q57" s="159">
        <v>312</v>
      </c>
      <c r="R57" s="159">
        <v>155</v>
      </c>
      <c r="S57" s="61"/>
    </row>
    <row r="58" spans="2:19">
      <c r="B58" s="115" t="s">
        <v>69</v>
      </c>
      <c r="C58" s="117">
        <v>0</v>
      </c>
      <c r="D58" s="117">
        <v>12</v>
      </c>
      <c r="E58" s="154">
        <v>15</v>
      </c>
      <c r="F58" s="154">
        <v>27</v>
      </c>
      <c r="G58" s="154">
        <v>22</v>
      </c>
      <c r="H58" s="154">
        <v>12</v>
      </c>
      <c r="I58" s="156">
        <v>23</v>
      </c>
      <c r="J58" s="161">
        <v>14</v>
      </c>
      <c r="K58" s="156">
        <v>21</v>
      </c>
      <c r="L58" s="154">
        <v>27</v>
      </c>
      <c r="M58" s="154">
        <v>24</v>
      </c>
      <c r="N58" s="154">
        <v>9</v>
      </c>
      <c r="O58" s="157">
        <v>206</v>
      </c>
      <c r="P58" s="158">
        <v>5.1009038009161818E-3</v>
      </c>
      <c r="Q58" s="159">
        <v>88</v>
      </c>
      <c r="R58" s="159">
        <v>118</v>
      </c>
      <c r="S58" s="61"/>
    </row>
    <row r="59" spans="2:19">
      <c r="B59" s="115" t="s">
        <v>51</v>
      </c>
      <c r="C59" s="162">
        <v>0</v>
      </c>
      <c r="D59" s="162">
        <v>0</v>
      </c>
      <c r="E59" s="154">
        <v>0</v>
      </c>
      <c r="F59" s="154">
        <v>0</v>
      </c>
      <c r="G59" s="154">
        <v>0</v>
      </c>
      <c r="H59" s="154">
        <v>0</v>
      </c>
      <c r="I59" s="154">
        <v>0</v>
      </c>
      <c r="J59" s="154">
        <v>0</v>
      </c>
      <c r="K59" s="154">
        <v>0</v>
      </c>
      <c r="L59" s="154">
        <v>0</v>
      </c>
      <c r="M59" s="154">
        <v>0</v>
      </c>
      <c r="N59" s="154">
        <v>0</v>
      </c>
      <c r="O59" s="157">
        <v>0</v>
      </c>
      <c r="P59" s="158">
        <v>0</v>
      </c>
      <c r="Q59" s="159">
        <v>0</v>
      </c>
      <c r="R59" s="159">
        <v>0</v>
      </c>
      <c r="S59" s="61"/>
    </row>
    <row r="60" spans="2:19">
      <c r="B60" s="163" t="s">
        <v>52</v>
      </c>
      <c r="C60" s="164">
        <v>3939</v>
      </c>
      <c r="D60" s="164">
        <v>3391</v>
      </c>
      <c r="E60" s="164">
        <v>2231</v>
      </c>
      <c r="F60" s="164">
        <v>2347</v>
      </c>
      <c r="G60" s="164">
        <v>4534</v>
      </c>
      <c r="H60" s="164">
        <v>3799</v>
      </c>
      <c r="I60" s="164">
        <v>4781</v>
      </c>
      <c r="J60" s="164">
        <v>3106</v>
      </c>
      <c r="K60" s="164">
        <v>3720</v>
      </c>
      <c r="L60" s="164">
        <v>3472</v>
      </c>
      <c r="M60" s="164">
        <v>2793</v>
      </c>
      <c r="N60" s="164">
        <v>2272</v>
      </c>
      <c r="O60" s="165">
        <v>40385</v>
      </c>
      <c r="P60" s="166">
        <v>1</v>
      </c>
      <c r="Q60" s="167">
        <v>20241</v>
      </c>
      <c r="R60" s="167">
        <v>20144</v>
      </c>
      <c r="S60" s="68"/>
    </row>
    <row r="61" spans="2:19">
      <c r="F61" s="74"/>
      <c r="H61" s="113"/>
    </row>
    <row r="62" spans="2:19">
      <c r="B62" s="17" t="s">
        <v>53</v>
      </c>
      <c r="C62" s="18" t="s">
        <v>2</v>
      </c>
      <c r="D62" s="18" t="s">
        <v>3</v>
      </c>
      <c r="E62" s="18" t="s">
        <v>4</v>
      </c>
      <c r="F62" s="18" t="s">
        <v>54</v>
      </c>
      <c r="G62" s="18" t="s">
        <v>6</v>
      </c>
      <c r="H62" s="18" t="s">
        <v>7</v>
      </c>
      <c r="I62" s="18" t="s">
        <v>55</v>
      </c>
      <c r="J62" s="18" t="s">
        <v>56</v>
      </c>
      <c r="K62" s="18" t="s">
        <v>10</v>
      </c>
      <c r="L62" s="18" t="s">
        <v>57</v>
      </c>
      <c r="M62" s="18" t="s">
        <v>12</v>
      </c>
      <c r="N62" s="18" t="s">
        <v>13</v>
      </c>
      <c r="O62" s="57" t="s">
        <v>58</v>
      </c>
      <c r="P62" s="168" t="s">
        <v>42</v>
      </c>
      <c r="Q62" s="75"/>
      <c r="R62" s="68"/>
      <c r="S62" s="68"/>
    </row>
    <row r="63" spans="2:19">
      <c r="B63" s="115" t="s">
        <v>59</v>
      </c>
      <c r="C63" s="169">
        <v>2816</v>
      </c>
      <c r="D63" s="169">
        <v>2354</v>
      </c>
      <c r="E63" s="169">
        <v>1273</v>
      </c>
      <c r="F63" s="169">
        <v>857</v>
      </c>
      <c r="G63" s="169">
        <v>3069</v>
      </c>
      <c r="H63" s="170">
        <v>2717</v>
      </c>
      <c r="I63" s="170">
        <v>3901</v>
      </c>
      <c r="J63" s="170">
        <v>2436</v>
      </c>
      <c r="K63" s="170">
        <v>2573</v>
      </c>
      <c r="L63" s="169">
        <v>1994</v>
      </c>
      <c r="M63" s="169">
        <v>1903</v>
      </c>
      <c r="N63" s="169">
        <v>1255</v>
      </c>
      <c r="O63" s="161">
        <v>27148</v>
      </c>
      <c r="P63" s="171">
        <v>0.67222978828773061</v>
      </c>
      <c r="Q63" s="30"/>
      <c r="R63" s="68"/>
      <c r="S63" s="68"/>
    </row>
    <row r="64" spans="2:19">
      <c r="B64" s="115" t="s">
        <v>60</v>
      </c>
      <c r="C64" s="169">
        <v>0</v>
      </c>
      <c r="D64" s="169">
        <v>275</v>
      </c>
      <c r="E64" s="169">
        <v>0</v>
      </c>
      <c r="F64" s="169">
        <v>74</v>
      </c>
      <c r="G64" s="169">
        <v>153</v>
      </c>
      <c r="H64" s="170">
        <v>0</v>
      </c>
      <c r="I64" s="169">
        <v>102</v>
      </c>
      <c r="J64" s="169">
        <v>69</v>
      </c>
      <c r="K64" s="169">
        <v>0</v>
      </c>
      <c r="L64" s="169">
        <v>0</v>
      </c>
      <c r="M64" s="169">
        <v>0</v>
      </c>
      <c r="N64" s="169">
        <v>560</v>
      </c>
      <c r="O64" s="161">
        <v>1233</v>
      </c>
      <c r="P64" s="171">
        <v>3.0531137798687633E-2</v>
      </c>
      <c r="Q64" s="30"/>
      <c r="R64" s="68"/>
      <c r="S64" s="68"/>
    </row>
    <row r="65" spans="2:19">
      <c r="B65" s="115" t="s">
        <v>61</v>
      </c>
      <c r="C65" s="169">
        <v>630</v>
      </c>
      <c r="D65" s="169">
        <v>160</v>
      </c>
      <c r="E65" s="169">
        <v>0</v>
      </c>
      <c r="F65" s="169">
        <v>21</v>
      </c>
      <c r="G65" s="169">
        <v>616</v>
      </c>
      <c r="H65" s="170">
        <v>487</v>
      </c>
      <c r="I65" s="170">
        <v>304</v>
      </c>
      <c r="J65" s="170">
        <v>12</v>
      </c>
      <c r="K65" s="170">
        <v>160</v>
      </c>
      <c r="L65" s="169">
        <v>1177</v>
      </c>
      <c r="M65" s="169">
        <v>247</v>
      </c>
      <c r="N65" s="169">
        <v>126</v>
      </c>
      <c r="O65" s="161">
        <v>3940</v>
      </c>
      <c r="P65" s="171">
        <v>9.7560975609756101E-2</v>
      </c>
      <c r="Q65" s="30"/>
      <c r="R65" s="68"/>
      <c r="S65" s="68"/>
    </row>
    <row r="66" spans="2:19">
      <c r="B66" s="115" t="s">
        <v>62</v>
      </c>
      <c r="C66" s="169">
        <v>35</v>
      </c>
      <c r="D66" s="169">
        <v>92</v>
      </c>
      <c r="E66" s="169">
        <v>663</v>
      </c>
      <c r="F66" s="169">
        <v>338</v>
      </c>
      <c r="G66" s="169">
        <v>377</v>
      </c>
      <c r="H66" s="170">
        <v>172</v>
      </c>
      <c r="I66" s="170">
        <v>70</v>
      </c>
      <c r="J66" s="170">
        <v>358</v>
      </c>
      <c r="K66" s="170">
        <v>477</v>
      </c>
      <c r="L66" s="169">
        <v>118</v>
      </c>
      <c r="M66" s="169">
        <v>247</v>
      </c>
      <c r="N66" s="169">
        <v>103</v>
      </c>
      <c r="O66" s="161">
        <v>3050</v>
      </c>
      <c r="P66" s="171">
        <v>7.5523090256283273E-2</v>
      </c>
      <c r="Q66" s="30"/>
      <c r="R66" s="68"/>
      <c r="S66" s="68"/>
    </row>
    <row r="67" spans="2:19">
      <c r="B67" s="115" t="s">
        <v>63</v>
      </c>
      <c r="C67" s="169">
        <v>431</v>
      </c>
      <c r="D67" s="169">
        <v>346</v>
      </c>
      <c r="E67" s="169">
        <v>295</v>
      </c>
      <c r="F67" s="169">
        <v>1057</v>
      </c>
      <c r="G67" s="169">
        <v>319</v>
      </c>
      <c r="H67" s="170">
        <v>350</v>
      </c>
      <c r="I67" s="170">
        <v>389</v>
      </c>
      <c r="J67" s="169">
        <v>39</v>
      </c>
      <c r="K67" s="170">
        <v>131</v>
      </c>
      <c r="L67" s="169">
        <v>25</v>
      </c>
      <c r="M67" s="169">
        <v>116</v>
      </c>
      <c r="N67" s="169">
        <v>15</v>
      </c>
      <c r="O67" s="161">
        <v>3513</v>
      </c>
      <c r="P67" s="171">
        <v>8.6987742973876445E-2</v>
      </c>
      <c r="Q67" s="30"/>
      <c r="R67" s="68"/>
      <c r="S67" s="68"/>
    </row>
    <row r="68" spans="2:19">
      <c r="B68" s="115" t="s">
        <v>64</v>
      </c>
      <c r="C68" s="169">
        <v>27</v>
      </c>
      <c r="D68" s="169">
        <v>164</v>
      </c>
      <c r="E68" s="169">
        <v>0</v>
      </c>
      <c r="F68" s="169">
        <v>0</v>
      </c>
      <c r="G68" s="169">
        <v>0</v>
      </c>
      <c r="H68" s="170">
        <v>73</v>
      </c>
      <c r="I68" s="170">
        <v>15</v>
      </c>
      <c r="J68" s="169">
        <v>192</v>
      </c>
      <c r="K68" s="172">
        <v>379</v>
      </c>
      <c r="L68" s="173">
        <v>158</v>
      </c>
      <c r="M68" s="169">
        <v>280</v>
      </c>
      <c r="N68" s="169">
        <v>213</v>
      </c>
      <c r="O68" s="161">
        <v>1501</v>
      </c>
      <c r="P68" s="171">
        <v>3.7167265073665967E-2</v>
      </c>
      <c r="Q68" s="30"/>
      <c r="R68" s="68"/>
      <c r="S68" s="68"/>
    </row>
    <row r="69" spans="2:19">
      <c r="B69" s="174" t="s">
        <v>58</v>
      </c>
      <c r="C69" s="174">
        <v>3939</v>
      </c>
      <c r="D69" s="174">
        <v>3391</v>
      </c>
      <c r="E69" s="174">
        <v>2231</v>
      </c>
      <c r="F69" s="174">
        <v>2347</v>
      </c>
      <c r="G69" s="174">
        <v>4534</v>
      </c>
      <c r="H69" s="175">
        <v>3799</v>
      </c>
      <c r="I69" s="174">
        <v>4781</v>
      </c>
      <c r="J69" s="174">
        <v>3106</v>
      </c>
      <c r="K69" s="175">
        <v>3720</v>
      </c>
      <c r="L69" s="174">
        <v>3472</v>
      </c>
      <c r="M69" s="174">
        <v>2793</v>
      </c>
      <c r="N69" s="174">
        <v>2272</v>
      </c>
      <c r="O69" s="176">
        <v>40385</v>
      </c>
      <c r="P69" s="177">
        <v>1</v>
      </c>
      <c r="Q69" s="75"/>
      <c r="R69" s="68"/>
      <c r="S69" s="68"/>
    </row>
    <row r="70" spans="2:19">
      <c r="R70" s="55"/>
    </row>
    <row r="71" spans="2:19">
      <c r="B71" s="17" t="s">
        <v>65</v>
      </c>
      <c r="C71" s="18" t="s">
        <v>2</v>
      </c>
      <c r="D71" s="18" t="s">
        <v>3</v>
      </c>
      <c r="E71" s="18" t="s">
        <v>4</v>
      </c>
      <c r="F71" s="18" t="s">
        <v>54</v>
      </c>
      <c r="G71" s="18" t="s">
        <v>6</v>
      </c>
      <c r="H71" s="18" t="s">
        <v>7</v>
      </c>
      <c r="I71" s="18" t="s">
        <v>55</v>
      </c>
      <c r="J71" s="18" t="s">
        <v>56</v>
      </c>
      <c r="K71" s="18" t="s">
        <v>10</v>
      </c>
      <c r="L71" s="18" t="s">
        <v>57</v>
      </c>
      <c r="M71" s="18" t="s">
        <v>12</v>
      </c>
      <c r="N71" s="18" t="s">
        <v>13</v>
      </c>
      <c r="O71" s="18" t="s">
        <v>58</v>
      </c>
      <c r="P71" s="18" t="s">
        <v>42</v>
      </c>
      <c r="Q71" s="68"/>
      <c r="R71" s="68"/>
      <c r="S71" s="68"/>
    </row>
    <row r="72" spans="2:19">
      <c r="B72" s="115" t="s">
        <v>59</v>
      </c>
      <c r="C72" s="169">
        <v>1310</v>
      </c>
      <c r="D72" s="169">
        <v>1270</v>
      </c>
      <c r="E72" s="169">
        <v>869</v>
      </c>
      <c r="F72" s="170">
        <v>607</v>
      </c>
      <c r="G72" s="169">
        <v>2458</v>
      </c>
      <c r="H72" s="170">
        <v>2034</v>
      </c>
      <c r="I72" s="169">
        <v>2685</v>
      </c>
      <c r="J72" s="169">
        <v>2074</v>
      </c>
      <c r="K72" s="169">
        <v>2160</v>
      </c>
      <c r="L72" s="169">
        <v>1785</v>
      </c>
      <c r="M72" s="169">
        <v>1903</v>
      </c>
      <c r="N72" s="169">
        <v>1066</v>
      </c>
      <c r="O72" s="169">
        <v>20221</v>
      </c>
      <c r="P72" s="171">
        <v>0.64289574921311166</v>
      </c>
      <c r="Q72" s="68"/>
      <c r="R72" s="68"/>
      <c r="S72" s="68"/>
    </row>
    <row r="73" spans="2:19">
      <c r="B73" s="115" t="s">
        <v>60</v>
      </c>
      <c r="C73" s="169">
        <v>0</v>
      </c>
      <c r="D73" s="169">
        <v>237</v>
      </c>
      <c r="E73" s="169">
        <v>0</v>
      </c>
      <c r="F73" s="170">
        <v>66</v>
      </c>
      <c r="G73" s="169">
        <v>70</v>
      </c>
      <c r="H73" s="170">
        <v>0</v>
      </c>
      <c r="I73" s="169">
        <v>76</v>
      </c>
      <c r="J73" s="169">
        <v>51</v>
      </c>
      <c r="K73" s="169">
        <v>0</v>
      </c>
      <c r="L73" s="169">
        <v>0</v>
      </c>
      <c r="M73" s="169">
        <v>0</v>
      </c>
      <c r="N73" s="169">
        <v>474</v>
      </c>
      <c r="O73" s="169">
        <v>974</v>
      </c>
      <c r="P73" s="171">
        <v>3.0966839411184943E-2</v>
      </c>
      <c r="Q73" s="68"/>
      <c r="R73" s="68"/>
      <c r="S73" s="68"/>
    </row>
    <row r="74" spans="2:19">
      <c r="B74" s="115" t="s">
        <v>61</v>
      </c>
      <c r="C74" s="169">
        <v>565</v>
      </c>
      <c r="D74" s="169">
        <v>142</v>
      </c>
      <c r="E74" s="169">
        <v>0</v>
      </c>
      <c r="F74" s="170">
        <v>11</v>
      </c>
      <c r="G74" s="169">
        <v>428</v>
      </c>
      <c r="H74" s="170">
        <v>466</v>
      </c>
      <c r="I74" s="169">
        <v>246</v>
      </c>
      <c r="J74" s="169">
        <v>3</v>
      </c>
      <c r="K74" s="169">
        <v>42</v>
      </c>
      <c r="L74" s="169">
        <v>871</v>
      </c>
      <c r="M74" s="169">
        <v>247</v>
      </c>
      <c r="N74" s="169">
        <v>81</v>
      </c>
      <c r="O74" s="169">
        <v>3102</v>
      </c>
      <c r="P74" s="171">
        <v>9.8623342765395985E-2</v>
      </c>
      <c r="Q74" s="68"/>
      <c r="R74" s="68"/>
      <c r="S74" s="68"/>
    </row>
    <row r="75" spans="2:19">
      <c r="B75" s="115" t="s">
        <v>62</v>
      </c>
      <c r="C75" s="169">
        <v>35</v>
      </c>
      <c r="D75" s="169">
        <v>81</v>
      </c>
      <c r="E75" s="169">
        <v>661</v>
      </c>
      <c r="F75" s="170">
        <v>334</v>
      </c>
      <c r="G75" s="169">
        <v>376</v>
      </c>
      <c r="H75" s="170">
        <v>171</v>
      </c>
      <c r="I75" s="169">
        <v>70</v>
      </c>
      <c r="J75" s="169">
        <v>358</v>
      </c>
      <c r="K75" s="169">
        <v>477</v>
      </c>
      <c r="L75" s="169">
        <v>116</v>
      </c>
      <c r="M75" s="169">
        <v>247</v>
      </c>
      <c r="N75" s="169">
        <v>102</v>
      </c>
      <c r="O75" s="169">
        <v>3028</v>
      </c>
      <c r="P75" s="171">
        <v>9.6270626013416849E-2</v>
      </c>
      <c r="Q75" s="78"/>
      <c r="R75" s="68"/>
      <c r="S75" s="68"/>
    </row>
    <row r="76" spans="2:19">
      <c r="B76" s="115" t="s">
        <v>63</v>
      </c>
      <c r="C76" s="169">
        <v>275</v>
      </c>
      <c r="D76" s="169">
        <v>278</v>
      </c>
      <c r="E76" s="169">
        <v>219</v>
      </c>
      <c r="F76" s="170">
        <v>923</v>
      </c>
      <c r="G76" s="169">
        <v>243</v>
      </c>
      <c r="H76" s="170">
        <v>272</v>
      </c>
      <c r="I76" s="169">
        <v>231</v>
      </c>
      <c r="J76" s="169">
        <v>32</v>
      </c>
      <c r="K76" s="169">
        <v>119</v>
      </c>
      <c r="L76" s="169">
        <v>23</v>
      </c>
      <c r="M76" s="169">
        <v>116</v>
      </c>
      <c r="N76" s="169">
        <v>4</v>
      </c>
      <c r="O76" s="169">
        <v>2735</v>
      </c>
      <c r="P76" s="171">
        <v>8.6955139414364294E-2</v>
      </c>
      <c r="Q76" s="68"/>
      <c r="R76" s="68"/>
      <c r="S76" s="68"/>
    </row>
    <row r="77" spans="2:19">
      <c r="B77" s="115" t="s">
        <v>64</v>
      </c>
      <c r="C77" s="169">
        <v>15</v>
      </c>
      <c r="D77" s="169">
        <v>125</v>
      </c>
      <c r="E77" s="169">
        <v>0</v>
      </c>
      <c r="F77" s="170">
        <v>0</v>
      </c>
      <c r="G77" s="169">
        <v>0</v>
      </c>
      <c r="H77" s="170">
        <v>58</v>
      </c>
      <c r="I77" s="169">
        <v>12</v>
      </c>
      <c r="J77" s="169">
        <v>177</v>
      </c>
      <c r="K77" s="169">
        <v>369</v>
      </c>
      <c r="L77" s="169">
        <v>150</v>
      </c>
      <c r="M77" s="169">
        <v>280</v>
      </c>
      <c r="N77" s="169">
        <v>207</v>
      </c>
      <c r="O77" s="169">
        <v>1393</v>
      </c>
      <c r="P77" s="171">
        <v>4.4288303182526308E-2</v>
      </c>
      <c r="Q77" s="68"/>
      <c r="R77" s="68"/>
      <c r="S77" s="68"/>
    </row>
    <row r="78" spans="2:19">
      <c r="B78" s="174" t="s">
        <v>58</v>
      </c>
      <c r="C78" s="174">
        <v>2200</v>
      </c>
      <c r="D78" s="174">
        <v>2133</v>
      </c>
      <c r="E78" s="174">
        <v>1749</v>
      </c>
      <c r="F78" s="174">
        <v>1941</v>
      </c>
      <c r="G78" s="174">
        <v>3575</v>
      </c>
      <c r="H78" s="174">
        <v>3001</v>
      </c>
      <c r="I78" s="174">
        <v>3320</v>
      </c>
      <c r="J78" s="174">
        <v>2695</v>
      </c>
      <c r="K78" s="174">
        <v>3167</v>
      </c>
      <c r="L78" s="174">
        <v>2945</v>
      </c>
      <c r="M78" s="174">
        <v>2793</v>
      </c>
      <c r="N78" s="174">
        <v>1934</v>
      </c>
      <c r="O78" s="174">
        <v>31453</v>
      </c>
      <c r="P78" s="177">
        <v>1</v>
      </c>
      <c r="Q78" s="78"/>
      <c r="R78" s="68"/>
      <c r="S78" s="68"/>
    </row>
    <row r="80" spans="2:19">
      <c r="B80" s="17" t="s">
        <v>66</v>
      </c>
      <c r="C80" s="18" t="s">
        <v>2</v>
      </c>
      <c r="D80" s="18" t="s">
        <v>3</v>
      </c>
      <c r="E80" s="18" t="s">
        <v>4</v>
      </c>
      <c r="F80" s="18" t="s">
        <v>54</v>
      </c>
      <c r="G80" s="18" t="s">
        <v>6</v>
      </c>
      <c r="H80" s="18" t="s">
        <v>7</v>
      </c>
      <c r="I80" s="18" t="s">
        <v>55</v>
      </c>
      <c r="J80" s="18" t="s">
        <v>56</v>
      </c>
      <c r="K80" s="18" t="s">
        <v>10</v>
      </c>
      <c r="L80" s="18" t="s">
        <v>57</v>
      </c>
      <c r="M80" s="18" t="s">
        <v>12</v>
      </c>
      <c r="N80" s="18" t="s">
        <v>13</v>
      </c>
      <c r="O80" s="18" t="s">
        <v>58</v>
      </c>
      <c r="P80" s="18" t="s">
        <v>42</v>
      </c>
      <c r="Q80" s="68"/>
      <c r="R80" s="68"/>
      <c r="S80" s="68"/>
    </row>
    <row r="81" spans="2:19">
      <c r="B81" s="115" t="s">
        <v>61</v>
      </c>
      <c r="C81" s="169">
        <v>65</v>
      </c>
      <c r="D81" s="169">
        <v>18</v>
      </c>
      <c r="E81" s="169">
        <v>0</v>
      </c>
      <c r="F81" s="170">
        <v>10</v>
      </c>
      <c r="G81" s="169">
        <v>188</v>
      </c>
      <c r="H81" s="170">
        <v>21</v>
      </c>
      <c r="I81" s="169">
        <v>58</v>
      </c>
      <c r="J81" s="169">
        <v>9</v>
      </c>
      <c r="K81" s="169">
        <v>118</v>
      </c>
      <c r="L81" s="169">
        <v>306</v>
      </c>
      <c r="M81" s="169">
        <v>131</v>
      </c>
      <c r="N81" s="169">
        <v>45</v>
      </c>
      <c r="O81" s="169">
        <v>969</v>
      </c>
      <c r="P81" s="171">
        <v>0.10296461587503984</v>
      </c>
      <c r="Q81" s="78"/>
      <c r="R81" s="68"/>
      <c r="S81" s="68"/>
    </row>
    <row r="82" spans="2:19">
      <c r="B82" s="115" t="s">
        <v>64</v>
      </c>
      <c r="C82" s="169">
        <v>12</v>
      </c>
      <c r="D82" s="169">
        <v>39</v>
      </c>
      <c r="E82" s="169">
        <v>0</v>
      </c>
      <c r="F82" s="170">
        <v>0</v>
      </c>
      <c r="G82" s="169">
        <v>0</v>
      </c>
      <c r="H82" s="170">
        <v>15</v>
      </c>
      <c r="I82" s="169">
        <v>3</v>
      </c>
      <c r="J82" s="169">
        <v>15</v>
      </c>
      <c r="K82" s="169">
        <v>12</v>
      </c>
      <c r="L82" s="169">
        <v>8</v>
      </c>
      <c r="M82" s="169">
        <v>18</v>
      </c>
      <c r="N82" s="169">
        <v>6</v>
      </c>
      <c r="O82" s="169">
        <v>128</v>
      </c>
      <c r="P82" s="171">
        <v>1.3601105089788545E-2</v>
      </c>
      <c r="Q82" s="78"/>
      <c r="R82" s="68"/>
      <c r="S82" s="68"/>
    </row>
    <row r="83" spans="2:19">
      <c r="B83" s="115" t="s">
        <v>63</v>
      </c>
      <c r="C83" s="169">
        <v>156</v>
      </c>
      <c r="D83" s="169">
        <v>68</v>
      </c>
      <c r="E83" s="169">
        <v>76</v>
      </c>
      <c r="F83" s="170">
        <v>134</v>
      </c>
      <c r="G83" s="169">
        <v>76</v>
      </c>
      <c r="H83" s="170">
        <v>78</v>
      </c>
      <c r="I83" s="169">
        <v>158</v>
      </c>
      <c r="J83" s="169">
        <v>7</v>
      </c>
      <c r="K83" s="169">
        <v>12</v>
      </c>
      <c r="L83" s="169">
        <v>2</v>
      </c>
      <c r="M83" s="169">
        <v>14</v>
      </c>
      <c r="N83" s="169">
        <v>11</v>
      </c>
      <c r="O83" s="169">
        <v>792</v>
      </c>
      <c r="P83" s="171">
        <v>8.415683774306662E-2</v>
      </c>
      <c r="Q83" s="78"/>
      <c r="R83" s="68"/>
      <c r="S83" s="68"/>
    </row>
    <row r="84" spans="2:19">
      <c r="B84" s="115" t="s">
        <v>60</v>
      </c>
      <c r="C84" s="169">
        <v>0</v>
      </c>
      <c r="D84" s="169">
        <v>38</v>
      </c>
      <c r="E84" s="169">
        <v>0</v>
      </c>
      <c r="F84" s="170">
        <v>8</v>
      </c>
      <c r="G84" s="169">
        <v>83</v>
      </c>
      <c r="H84" s="170">
        <v>0</v>
      </c>
      <c r="I84" s="169">
        <v>26</v>
      </c>
      <c r="J84" s="169">
        <v>18</v>
      </c>
      <c r="K84" s="169">
        <v>0</v>
      </c>
      <c r="L84" s="169">
        <v>0</v>
      </c>
      <c r="M84" s="169">
        <v>0</v>
      </c>
      <c r="N84" s="169">
        <v>86</v>
      </c>
      <c r="O84" s="169">
        <v>259</v>
      </c>
      <c r="P84" s="171">
        <v>2.7520986080119009E-2</v>
      </c>
      <c r="Q84" s="78"/>
      <c r="R84" s="68"/>
      <c r="S84" s="68"/>
    </row>
    <row r="85" spans="2:19">
      <c r="B85" s="115" t="s">
        <v>59</v>
      </c>
      <c r="C85" s="169">
        <v>1506</v>
      </c>
      <c r="D85" s="169">
        <v>1084</v>
      </c>
      <c r="E85" s="169">
        <v>404</v>
      </c>
      <c r="F85" s="170">
        <v>250</v>
      </c>
      <c r="G85" s="169">
        <v>611</v>
      </c>
      <c r="H85" s="170">
        <v>683</v>
      </c>
      <c r="I85" s="169">
        <v>1216</v>
      </c>
      <c r="J85" s="169">
        <v>362</v>
      </c>
      <c r="K85" s="169">
        <v>413</v>
      </c>
      <c r="L85" s="169">
        <v>209</v>
      </c>
      <c r="M85" s="169">
        <v>307</v>
      </c>
      <c r="N85" s="169">
        <v>189</v>
      </c>
      <c r="O85" s="169">
        <v>7234</v>
      </c>
      <c r="P85" s="171">
        <v>0.76867495484008075</v>
      </c>
      <c r="Q85" s="78"/>
      <c r="R85" s="68"/>
      <c r="S85" s="68"/>
    </row>
    <row r="86" spans="2:19">
      <c r="B86" s="115" t="s">
        <v>62</v>
      </c>
      <c r="C86" s="169">
        <v>0</v>
      </c>
      <c r="D86" s="169">
        <v>11</v>
      </c>
      <c r="E86" s="169">
        <v>2</v>
      </c>
      <c r="F86" s="170">
        <v>4</v>
      </c>
      <c r="G86" s="169">
        <v>1</v>
      </c>
      <c r="H86" s="170">
        <v>1</v>
      </c>
      <c r="I86" s="169">
        <v>0</v>
      </c>
      <c r="J86" s="169">
        <v>0</v>
      </c>
      <c r="K86" s="169">
        <v>0</v>
      </c>
      <c r="L86" s="169">
        <v>2</v>
      </c>
      <c r="M86" s="169">
        <v>7</v>
      </c>
      <c r="N86" s="169">
        <v>1</v>
      </c>
      <c r="O86" s="169">
        <v>29</v>
      </c>
      <c r="P86" s="171">
        <v>3.0815003719052172E-3</v>
      </c>
      <c r="Q86" s="68"/>
      <c r="R86" s="68"/>
      <c r="S86" s="68"/>
    </row>
    <row r="87" spans="2:19">
      <c r="B87" s="174" t="s">
        <v>58</v>
      </c>
      <c r="C87" s="174">
        <v>1739</v>
      </c>
      <c r="D87" s="174">
        <v>1258</v>
      </c>
      <c r="E87" s="174">
        <v>482</v>
      </c>
      <c r="F87" s="174">
        <v>406</v>
      </c>
      <c r="G87" s="174">
        <v>959</v>
      </c>
      <c r="H87" s="174">
        <v>798</v>
      </c>
      <c r="I87" s="174">
        <v>1461</v>
      </c>
      <c r="J87" s="174">
        <v>411</v>
      </c>
      <c r="K87" s="174">
        <v>555</v>
      </c>
      <c r="L87" s="174">
        <v>527</v>
      </c>
      <c r="M87" s="174">
        <v>477</v>
      </c>
      <c r="N87" s="174">
        <v>338</v>
      </c>
      <c r="O87" s="174">
        <v>9411</v>
      </c>
      <c r="P87" s="177">
        <v>1</v>
      </c>
      <c r="Q87" s="68"/>
      <c r="R87" s="68"/>
      <c r="S87" s="68"/>
    </row>
    <row r="89" spans="2:19">
      <c r="B89" s="17" t="s">
        <v>67</v>
      </c>
      <c r="C89" s="18" t="s">
        <v>2</v>
      </c>
      <c r="D89" s="18" t="s">
        <v>3</v>
      </c>
      <c r="E89" s="18" t="s">
        <v>4</v>
      </c>
      <c r="F89" s="18" t="s">
        <v>54</v>
      </c>
      <c r="G89" s="18" t="s">
        <v>6</v>
      </c>
      <c r="H89" s="18" t="s">
        <v>7</v>
      </c>
      <c r="I89" s="18" t="s">
        <v>55</v>
      </c>
      <c r="J89" s="18" t="s">
        <v>56</v>
      </c>
      <c r="K89" s="18" t="s">
        <v>10</v>
      </c>
      <c r="L89" s="18" t="s">
        <v>57</v>
      </c>
      <c r="M89" s="18" t="s">
        <v>12</v>
      </c>
      <c r="N89" s="18" t="s">
        <v>13</v>
      </c>
      <c r="O89" s="18" t="s">
        <v>58</v>
      </c>
      <c r="P89" s="18" t="s">
        <v>42</v>
      </c>
      <c r="Q89" s="68"/>
      <c r="R89" s="68"/>
      <c r="S89" s="68"/>
    </row>
    <row r="90" spans="2:19">
      <c r="B90" s="115" t="s">
        <v>61</v>
      </c>
      <c r="C90" s="169">
        <v>43</v>
      </c>
      <c r="D90" s="169">
        <v>13</v>
      </c>
      <c r="E90" s="169">
        <v>0</v>
      </c>
      <c r="F90" s="169">
        <v>10</v>
      </c>
      <c r="G90" s="169">
        <v>162</v>
      </c>
      <c r="H90" s="170">
        <v>9</v>
      </c>
      <c r="I90" s="169">
        <v>41</v>
      </c>
      <c r="J90" s="169">
        <v>9</v>
      </c>
      <c r="K90" s="169">
        <v>103</v>
      </c>
      <c r="L90" s="169">
        <v>146</v>
      </c>
      <c r="M90" s="169">
        <v>98</v>
      </c>
      <c r="N90" s="169">
        <v>40</v>
      </c>
      <c r="O90" s="169">
        <v>674</v>
      </c>
      <c r="P90" s="171">
        <v>0.12714582154310508</v>
      </c>
      <c r="Q90" s="68"/>
      <c r="R90" s="68"/>
      <c r="S90" s="68"/>
    </row>
    <row r="91" spans="2:19">
      <c r="B91" s="115" t="s">
        <v>64</v>
      </c>
      <c r="C91" s="169">
        <v>12</v>
      </c>
      <c r="D91" s="169">
        <v>20</v>
      </c>
      <c r="E91" s="169">
        <v>0</v>
      </c>
      <c r="F91" s="169">
        <v>0</v>
      </c>
      <c r="G91" s="169">
        <v>0</v>
      </c>
      <c r="H91" s="170">
        <v>13</v>
      </c>
      <c r="I91" s="169">
        <v>3</v>
      </c>
      <c r="J91" s="169">
        <v>15</v>
      </c>
      <c r="K91" s="169">
        <v>4</v>
      </c>
      <c r="L91" s="169">
        <v>5</v>
      </c>
      <c r="M91" s="169">
        <v>11</v>
      </c>
      <c r="N91" s="169">
        <v>5</v>
      </c>
      <c r="O91" s="169">
        <v>88</v>
      </c>
      <c r="P91" s="171">
        <v>1.660064138841728E-2</v>
      </c>
      <c r="Q91" s="68"/>
      <c r="R91" s="68"/>
      <c r="S91" s="68"/>
    </row>
    <row r="92" spans="2:19">
      <c r="B92" s="115" t="s">
        <v>63</v>
      </c>
      <c r="C92" s="169">
        <v>126</v>
      </c>
      <c r="D92" s="169">
        <v>43</v>
      </c>
      <c r="E92" s="169">
        <v>67</v>
      </c>
      <c r="F92" s="169">
        <v>126</v>
      </c>
      <c r="G92" s="169">
        <v>55</v>
      </c>
      <c r="H92" s="170">
        <v>43</v>
      </c>
      <c r="I92" s="169">
        <v>120</v>
      </c>
      <c r="J92" s="169">
        <v>7</v>
      </c>
      <c r="K92" s="169">
        <v>6</v>
      </c>
      <c r="L92" s="169">
        <v>0</v>
      </c>
      <c r="M92" s="169">
        <v>3</v>
      </c>
      <c r="N92" s="169">
        <v>9</v>
      </c>
      <c r="O92" s="169">
        <v>605</v>
      </c>
      <c r="P92" s="171">
        <v>0.11412940954536879</v>
      </c>
      <c r="Q92" s="68"/>
      <c r="R92" s="68"/>
      <c r="S92" s="68"/>
    </row>
    <row r="93" spans="2:19">
      <c r="B93" s="115" t="s">
        <v>60</v>
      </c>
      <c r="C93" s="169">
        <v>0</v>
      </c>
      <c r="D93" s="169">
        <v>30</v>
      </c>
      <c r="E93" s="169">
        <v>0</v>
      </c>
      <c r="F93" s="169">
        <v>7</v>
      </c>
      <c r="G93" s="169">
        <v>34</v>
      </c>
      <c r="H93" s="170">
        <v>0</v>
      </c>
      <c r="I93" s="169">
        <v>17</v>
      </c>
      <c r="J93" s="169">
        <v>14</v>
      </c>
      <c r="K93" s="169">
        <v>0</v>
      </c>
      <c r="L93" s="169">
        <v>0</v>
      </c>
      <c r="M93" s="169">
        <v>0</v>
      </c>
      <c r="N93" s="169">
        <v>71</v>
      </c>
      <c r="O93" s="169">
        <v>173</v>
      </c>
      <c r="P93" s="171">
        <v>3.2635351820411246E-2</v>
      </c>
      <c r="Q93" s="68"/>
      <c r="R93" s="68"/>
      <c r="S93" s="68"/>
    </row>
    <row r="94" spans="2:19">
      <c r="B94" s="115" t="s">
        <v>59</v>
      </c>
      <c r="C94" s="169">
        <v>943</v>
      </c>
      <c r="D94" s="169">
        <v>409</v>
      </c>
      <c r="E94" s="169">
        <v>281</v>
      </c>
      <c r="F94" s="169">
        <v>182</v>
      </c>
      <c r="G94" s="169">
        <v>482</v>
      </c>
      <c r="H94" s="170">
        <v>232</v>
      </c>
      <c r="I94" s="169">
        <v>483</v>
      </c>
      <c r="J94" s="169">
        <v>180</v>
      </c>
      <c r="K94" s="169">
        <v>174</v>
      </c>
      <c r="L94" s="169">
        <v>46</v>
      </c>
      <c r="M94" s="169">
        <v>212</v>
      </c>
      <c r="N94" s="169">
        <v>108</v>
      </c>
      <c r="O94" s="169">
        <v>3732</v>
      </c>
      <c r="P94" s="171">
        <v>0.70401810979060553</v>
      </c>
      <c r="Q94" s="68"/>
      <c r="R94" s="78"/>
      <c r="S94" s="68"/>
    </row>
    <row r="95" spans="2:19">
      <c r="B95" s="115" t="s">
        <v>62</v>
      </c>
      <c r="C95" s="169">
        <v>0</v>
      </c>
      <c r="D95" s="169">
        <v>11</v>
      </c>
      <c r="E95" s="169">
        <v>2</v>
      </c>
      <c r="F95" s="169">
        <v>4</v>
      </c>
      <c r="G95" s="169">
        <v>1</v>
      </c>
      <c r="H95" s="170">
        <v>1</v>
      </c>
      <c r="I95" s="169">
        <v>0</v>
      </c>
      <c r="J95" s="169">
        <v>0</v>
      </c>
      <c r="K95" s="169">
        <v>0</v>
      </c>
      <c r="L95" s="169">
        <v>2</v>
      </c>
      <c r="M95" s="169">
        <v>7</v>
      </c>
      <c r="N95" s="169">
        <v>1</v>
      </c>
      <c r="O95" s="169">
        <v>29</v>
      </c>
      <c r="P95" s="171">
        <v>5.4706659120920577E-3</v>
      </c>
      <c r="Q95" s="68"/>
      <c r="R95" s="68"/>
      <c r="S95" s="68"/>
    </row>
    <row r="96" spans="2:19">
      <c r="B96" s="174" t="s">
        <v>58</v>
      </c>
      <c r="C96" s="174">
        <v>1124</v>
      </c>
      <c r="D96" s="174">
        <v>526</v>
      </c>
      <c r="E96" s="174">
        <v>350</v>
      </c>
      <c r="F96" s="174">
        <v>329</v>
      </c>
      <c r="G96" s="174">
        <v>734</v>
      </c>
      <c r="H96" s="174">
        <v>298</v>
      </c>
      <c r="I96" s="174">
        <v>664</v>
      </c>
      <c r="J96" s="174">
        <v>225</v>
      </c>
      <c r="K96" s="174">
        <v>287</v>
      </c>
      <c r="L96" s="174">
        <v>199</v>
      </c>
      <c r="M96" s="174">
        <v>331</v>
      </c>
      <c r="N96" s="174">
        <v>234</v>
      </c>
      <c r="O96" s="174">
        <v>5301</v>
      </c>
      <c r="P96" s="177">
        <v>1</v>
      </c>
      <c r="Q96" s="68"/>
      <c r="R96" s="68"/>
      <c r="S96" s="68"/>
    </row>
    <row r="99" spans="2:30" ht="9.75" customHeight="1"/>
    <row r="100" spans="2:30" hidden="1"/>
    <row r="101" spans="2:30" ht="31.5" customHeight="1">
      <c r="C101" s="79" t="s">
        <v>70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</row>
    <row r="102" spans="2:30" ht="30">
      <c r="B102" s="18" t="s">
        <v>41</v>
      </c>
      <c r="C102" s="18" t="s">
        <v>2</v>
      </c>
      <c r="D102" s="18" t="s">
        <v>3</v>
      </c>
      <c r="E102" s="18" t="s">
        <v>4</v>
      </c>
      <c r="F102" s="18" t="s">
        <v>5</v>
      </c>
      <c r="G102" s="18" t="s">
        <v>6</v>
      </c>
      <c r="H102" s="18" t="s">
        <v>7</v>
      </c>
      <c r="I102" s="18" t="s">
        <v>8</v>
      </c>
      <c r="J102" s="18" t="s">
        <v>9</v>
      </c>
      <c r="K102" s="18" t="s">
        <v>10</v>
      </c>
      <c r="L102" s="18" t="s">
        <v>11</v>
      </c>
      <c r="M102" s="18" t="s">
        <v>12</v>
      </c>
      <c r="N102" s="18" t="s">
        <v>13</v>
      </c>
      <c r="O102" s="18" t="s">
        <v>14</v>
      </c>
      <c r="P102" s="57" t="s">
        <v>42</v>
      </c>
      <c r="Q102" s="153" t="s">
        <v>43</v>
      </c>
      <c r="R102" s="153" t="s">
        <v>44</v>
      </c>
      <c r="S102" s="58"/>
      <c r="T102" s="58"/>
      <c r="U102" s="59"/>
      <c r="V102" s="60"/>
      <c r="W102" s="59"/>
      <c r="X102" s="59"/>
      <c r="Y102" s="58"/>
      <c r="Z102" s="58"/>
      <c r="AA102" s="58"/>
      <c r="AB102" s="58"/>
      <c r="AC102" s="58"/>
      <c r="AD102" s="58"/>
    </row>
    <row r="103" spans="2:30">
      <c r="B103" s="115" t="s">
        <v>45</v>
      </c>
      <c r="C103" s="134">
        <v>2392</v>
      </c>
      <c r="D103" s="134">
        <v>3717</v>
      </c>
      <c r="E103" s="134">
        <v>3341</v>
      </c>
      <c r="F103" s="134">
        <v>2057</v>
      </c>
      <c r="G103" s="134">
        <v>3606</v>
      </c>
      <c r="H103" s="134">
        <v>2850</v>
      </c>
      <c r="I103" s="134">
        <v>2347</v>
      </c>
      <c r="J103" s="134">
        <v>1789</v>
      </c>
      <c r="K103" s="134">
        <v>2880</v>
      </c>
      <c r="L103" s="134">
        <v>3251</v>
      </c>
      <c r="M103" s="134">
        <v>2799</v>
      </c>
      <c r="N103" s="134">
        <v>1860</v>
      </c>
      <c r="O103" s="157">
        <v>32889</v>
      </c>
      <c r="P103" s="158">
        <v>0.93469178958137944</v>
      </c>
      <c r="Q103" s="159">
        <v>17963</v>
      </c>
      <c r="R103" s="159">
        <v>14926</v>
      </c>
      <c r="S103" s="61"/>
      <c r="T103" s="62"/>
      <c r="U103" s="63"/>
      <c r="V103" s="63"/>
      <c r="W103" s="61"/>
      <c r="X103" s="62"/>
      <c r="Y103" s="64"/>
      <c r="Z103" s="65"/>
      <c r="AA103" s="66"/>
      <c r="AB103" s="65"/>
      <c r="AC103" s="32"/>
      <c r="AD103" s="67"/>
    </row>
    <row r="104" spans="2:30">
      <c r="B104" s="115" t="s">
        <v>49</v>
      </c>
      <c r="C104" s="134">
        <v>30</v>
      </c>
      <c r="D104" s="134">
        <v>18</v>
      </c>
      <c r="E104" s="134">
        <v>14</v>
      </c>
      <c r="F104" s="134">
        <v>24</v>
      </c>
      <c r="G104" s="134">
        <v>24</v>
      </c>
      <c r="H104" s="134">
        <v>42</v>
      </c>
      <c r="I104" s="134">
        <v>46</v>
      </c>
      <c r="J104" s="134">
        <v>77</v>
      </c>
      <c r="K104" s="134">
        <v>52</v>
      </c>
      <c r="L104" s="134">
        <v>64</v>
      </c>
      <c r="M104" s="134">
        <v>16</v>
      </c>
      <c r="N104" s="134">
        <v>4</v>
      </c>
      <c r="O104" s="157">
        <v>411</v>
      </c>
      <c r="P104" s="158">
        <v>1.1680450166254583E-2</v>
      </c>
      <c r="Q104" s="159">
        <v>152</v>
      </c>
      <c r="R104" s="159">
        <v>259</v>
      </c>
      <c r="S104" s="61"/>
      <c r="T104" s="62"/>
      <c r="U104" s="63"/>
      <c r="V104" s="63"/>
      <c r="W104" s="61"/>
      <c r="X104" s="62"/>
      <c r="Y104" s="64"/>
      <c r="Z104" s="65"/>
      <c r="AA104" s="66"/>
      <c r="AB104" s="65"/>
      <c r="AC104" s="32"/>
      <c r="AD104" s="67"/>
    </row>
    <row r="105" spans="2:30">
      <c r="B105" s="115" t="s">
        <v>48</v>
      </c>
      <c r="C105" s="134">
        <v>28</v>
      </c>
      <c r="D105" s="134">
        <v>35</v>
      </c>
      <c r="E105" s="134">
        <v>23</v>
      </c>
      <c r="F105" s="134">
        <v>22</v>
      </c>
      <c r="G105" s="134">
        <v>156</v>
      </c>
      <c r="H105" s="134">
        <v>94</v>
      </c>
      <c r="I105" s="134">
        <v>58</v>
      </c>
      <c r="J105" s="134">
        <v>90</v>
      </c>
      <c r="K105" s="134">
        <v>52</v>
      </c>
      <c r="L105" s="134">
        <v>44</v>
      </c>
      <c r="M105" s="134">
        <v>90</v>
      </c>
      <c r="N105" s="134">
        <v>30</v>
      </c>
      <c r="O105" s="157">
        <v>722</v>
      </c>
      <c r="P105" s="158">
        <v>2.0518941654588341E-2</v>
      </c>
      <c r="Q105" s="159">
        <v>358</v>
      </c>
      <c r="R105" s="159">
        <v>364</v>
      </c>
      <c r="S105" s="61"/>
      <c r="T105" s="62"/>
      <c r="U105" s="63"/>
      <c r="V105" s="63"/>
      <c r="W105" s="61"/>
      <c r="X105" s="62"/>
      <c r="Y105" s="64"/>
      <c r="Z105" s="65"/>
      <c r="AA105" s="66"/>
      <c r="AB105" s="65"/>
      <c r="AC105" s="32"/>
      <c r="AD105" s="67"/>
    </row>
    <row r="106" spans="2:30">
      <c r="B106" s="115" t="s">
        <v>69</v>
      </c>
      <c r="C106" s="134">
        <v>13</v>
      </c>
      <c r="D106" s="134">
        <v>18</v>
      </c>
      <c r="E106" s="134">
        <v>17</v>
      </c>
      <c r="F106" s="134">
        <v>24</v>
      </c>
      <c r="G106" s="134">
        <v>21</v>
      </c>
      <c r="H106" s="134">
        <v>9</v>
      </c>
      <c r="I106" s="134">
        <v>19</v>
      </c>
      <c r="J106" s="134">
        <v>17</v>
      </c>
      <c r="K106" s="134">
        <v>21</v>
      </c>
      <c r="L106" s="134">
        <v>8</v>
      </c>
      <c r="M106" s="134">
        <v>0</v>
      </c>
      <c r="N106" s="134">
        <v>2</v>
      </c>
      <c r="O106" s="157">
        <v>169</v>
      </c>
      <c r="P106" s="158">
        <v>4.802910165686191E-3</v>
      </c>
      <c r="Q106" s="159">
        <v>102</v>
      </c>
      <c r="R106" s="159">
        <v>67</v>
      </c>
      <c r="S106" s="61"/>
      <c r="T106" s="62"/>
      <c r="U106" s="63"/>
      <c r="V106" s="63"/>
      <c r="W106" s="61"/>
      <c r="X106" s="62"/>
      <c r="Y106" s="64"/>
      <c r="Z106" s="65"/>
      <c r="AA106" s="66"/>
      <c r="AB106" s="65"/>
      <c r="AC106" s="32"/>
      <c r="AD106" s="67"/>
    </row>
    <row r="107" spans="2:30">
      <c r="B107" s="115" t="s">
        <v>71</v>
      </c>
      <c r="C107" s="134">
        <v>0</v>
      </c>
      <c r="D107" s="134">
        <v>0</v>
      </c>
      <c r="E107" s="134">
        <v>0</v>
      </c>
      <c r="F107" s="134">
        <v>0</v>
      </c>
      <c r="G107" s="134">
        <v>0</v>
      </c>
      <c r="H107" s="134">
        <v>0</v>
      </c>
      <c r="I107" s="134">
        <v>0</v>
      </c>
      <c r="J107" s="134">
        <v>6</v>
      </c>
      <c r="K107" s="134">
        <v>6</v>
      </c>
      <c r="L107" s="134">
        <v>2</v>
      </c>
      <c r="M107" s="134">
        <v>4</v>
      </c>
      <c r="N107" s="134">
        <v>0</v>
      </c>
      <c r="O107" s="157">
        <v>18</v>
      </c>
      <c r="P107" s="158">
        <v>5.1155256202574818E-4</v>
      </c>
      <c r="Q107" s="159">
        <v>0</v>
      </c>
      <c r="R107" s="159">
        <v>18</v>
      </c>
      <c r="S107" s="61"/>
      <c r="T107" s="62"/>
      <c r="U107" s="63"/>
      <c r="V107" s="63"/>
      <c r="W107" s="61"/>
      <c r="X107" s="62"/>
      <c r="Y107" s="64"/>
      <c r="Z107" s="65"/>
      <c r="AA107" s="66"/>
      <c r="AB107" s="65"/>
      <c r="AC107" s="32"/>
      <c r="AD107" s="67"/>
    </row>
    <row r="108" spans="2:30">
      <c r="B108" s="115" t="s">
        <v>46</v>
      </c>
      <c r="C108" s="134">
        <v>4</v>
      </c>
      <c r="D108" s="134">
        <v>3</v>
      </c>
      <c r="E108" s="134">
        <v>0</v>
      </c>
      <c r="F108" s="134">
        <v>10</v>
      </c>
      <c r="G108" s="134">
        <v>49</v>
      </c>
      <c r="H108" s="134">
        <v>31</v>
      </c>
      <c r="I108" s="134">
        <v>254</v>
      </c>
      <c r="J108" s="134">
        <v>195</v>
      </c>
      <c r="K108" s="134">
        <v>6</v>
      </c>
      <c r="L108" s="134">
        <v>36</v>
      </c>
      <c r="M108" s="134">
        <v>127</v>
      </c>
      <c r="N108" s="134">
        <v>76</v>
      </c>
      <c r="O108" s="157">
        <v>791</v>
      </c>
      <c r="P108" s="158">
        <v>2.2479893142353709E-2</v>
      </c>
      <c r="Q108" s="159">
        <v>97</v>
      </c>
      <c r="R108" s="159">
        <v>694</v>
      </c>
      <c r="S108" s="61"/>
      <c r="T108" s="62"/>
      <c r="U108" s="63"/>
      <c r="V108" s="63"/>
      <c r="W108" s="61"/>
      <c r="X108" s="62"/>
      <c r="Y108" s="64"/>
      <c r="Z108" s="65"/>
      <c r="AA108" s="66"/>
      <c r="AB108" s="65"/>
      <c r="AC108" s="32"/>
      <c r="AD108" s="67"/>
    </row>
    <row r="109" spans="2:30">
      <c r="B109" s="115" t="s">
        <v>50</v>
      </c>
      <c r="C109" s="134">
        <v>1</v>
      </c>
      <c r="D109" s="134">
        <v>12</v>
      </c>
      <c r="E109" s="134">
        <v>8</v>
      </c>
      <c r="F109" s="134">
        <v>12</v>
      </c>
      <c r="G109" s="134">
        <v>10</v>
      </c>
      <c r="H109" s="134">
        <v>8</v>
      </c>
      <c r="I109" s="134">
        <v>7</v>
      </c>
      <c r="J109" s="134">
        <v>3</v>
      </c>
      <c r="K109" s="134">
        <v>0</v>
      </c>
      <c r="L109" s="134">
        <v>3</v>
      </c>
      <c r="M109" s="134">
        <v>6</v>
      </c>
      <c r="N109" s="134">
        <v>8</v>
      </c>
      <c r="O109" s="157">
        <v>78</v>
      </c>
      <c r="P109" s="158">
        <v>2.216727768778242E-3</v>
      </c>
      <c r="Q109" s="159">
        <v>51</v>
      </c>
      <c r="R109" s="159">
        <v>27</v>
      </c>
      <c r="S109" s="61"/>
      <c r="T109" s="62"/>
      <c r="U109" s="63"/>
      <c r="V109" s="63"/>
      <c r="W109" s="61"/>
      <c r="X109" s="62"/>
      <c r="Y109" s="64"/>
      <c r="Z109" s="65"/>
      <c r="AA109" s="66"/>
      <c r="AB109" s="65"/>
      <c r="AC109" s="68"/>
      <c r="AD109" s="67"/>
    </row>
    <row r="110" spans="2:30">
      <c r="B110" s="115" t="s">
        <v>47</v>
      </c>
      <c r="C110" s="134">
        <v>0</v>
      </c>
      <c r="D110" s="134">
        <v>33</v>
      </c>
      <c r="E110" s="134">
        <v>2</v>
      </c>
      <c r="F110" s="134">
        <v>30</v>
      </c>
      <c r="G110" s="134">
        <v>4</v>
      </c>
      <c r="H110" s="134">
        <v>9</v>
      </c>
      <c r="I110" s="134">
        <v>7</v>
      </c>
      <c r="J110" s="134">
        <v>7</v>
      </c>
      <c r="K110" s="134">
        <v>1</v>
      </c>
      <c r="L110" s="134">
        <v>3</v>
      </c>
      <c r="M110" s="134">
        <v>4</v>
      </c>
      <c r="N110" s="134">
        <v>6</v>
      </c>
      <c r="O110" s="157">
        <v>106</v>
      </c>
      <c r="P110" s="158">
        <v>3.0124761985960724E-3</v>
      </c>
      <c r="Q110" s="159">
        <v>78</v>
      </c>
      <c r="R110" s="159">
        <v>28</v>
      </c>
      <c r="S110" s="61"/>
      <c r="T110" s="62"/>
      <c r="U110" s="63"/>
      <c r="V110" s="63"/>
      <c r="W110" s="61"/>
      <c r="X110" s="62"/>
      <c r="Y110" s="64"/>
      <c r="Z110" s="65"/>
      <c r="AA110" s="66"/>
      <c r="AB110" s="65"/>
      <c r="AC110" s="68"/>
      <c r="AD110" s="67"/>
    </row>
    <row r="111" spans="2:30">
      <c r="B111" s="115" t="s">
        <v>51</v>
      </c>
      <c r="C111" s="134">
        <v>0</v>
      </c>
      <c r="D111" s="134">
        <v>0</v>
      </c>
      <c r="E111" s="134">
        <v>0</v>
      </c>
      <c r="F111" s="134">
        <v>0</v>
      </c>
      <c r="G111" s="134">
        <v>0</v>
      </c>
      <c r="H111" s="134">
        <v>0</v>
      </c>
      <c r="I111" s="134">
        <v>0</v>
      </c>
      <c r="J111" s="134">
        <v>0</v>
      </c>
      <c r="K111" s="134">
        <v>0</v>
      </c>
      <c r="L111" s="134">
        <v>0</v>
      </c>
      <c r="M111" s="134">
        <v>0</v>
      </c>
      <c r="N111" s="134">
        <v>3</v>
      </c>
      <c r="O111" s="157">
        <v>3</v>
      </c>
      <c r="P111" s="158">
        <v>8.5258760337624692E-5</v>
      </c>
      <c r="Q111" s="159">
        <v>0</v>
      </c>
      <c r="R111" s="159">
        <v>3</v>
      </c>
      <c r="S111" s="61"/>
      <c r="T111" s="62"/>
      <c r="U111" s="63"/>
      <c r="V111" s="63"/>
      <c r="W111" s="61"/>
      <c r="X111" s="62"/>
      <c r="Y111" s="64"/>
      <c r="Z111" s="65"/>
      <c r="AA111" s="66"/>
      <c r="AB111" s="65"/>
      <c r="AC111" s="32"/>
      <c r="AD111" s="67"/>
    </row>
    <row r="112" spans="2:30">
      <c r="B112" s="163" t="s">
        <v>52</v>
      </c>
      <c r="C112" s="164">
        <v>2468</v>
      </c>
      <c r="D112" s="164">
        <v>3836</v>
      </c>
      <c r="E112" s="164">
        <v>3405</v>
      </c>
      <c r="F112" s="164">
        <v>2179</v>
      </c>
      <c r="G112" s="164">
        <v>3870</v>
      </c>
      <c r="H112" s="164">
        <v>3043</v>
      </c>
      <c r="I112" s="164">
        <v>2738</v>
      </c>
      <c r="J112" s="164">
        <v>2184</v>
      </c>
      <c r="K112" s="164">
        <v>3018</v>
      </c>
      <c r="L112" s="164">
        <v>3411</v>
      </c>
      <c r="M112" s="164">
        <v>3046</v>
      </c>
      <c r="N112" s="164">
        <v>1989</v>
      </c>
      <c r="O112" s="165">
        <v>35187</v>
      </c>
      <c r="P112" s="166">
        <v>1</v>
      </c>
      <c r="Q112" s="167">
        <v>18801</v>
      </c>
      <c r="R112" s="167">
        <v>16386</v>
      </c>
      <c r="S112" s="68"/>
      <c r="T112" s="62"/>
      <c r="U112" s="68"/>
      <c r="V112" s="69"/>
      <c r="W112" s="68"/>
      <c r="X112" s="62"/>
      <c r="Y112" s="68"/>
      <c r="Z112" s="70"/>
      <c r="AA112" s="71"/>
      <c r="AB112" s="72"/>
      <c r="AC112" s="71"/>
      <c r="AD112" s="73"/>
    </row>
    <row r="113" spans="2:30">
      <c r="C113" s="80"/>
      <c r="D113" s="80"/>
      <c r="E113" s="80"/>
      <c r="F113" s="74"/>
      <c r="G113" s="80"/>
      <c r="H113" s="113"/>
      <c r="I113" s="80"/>
      <c r="J113" s="80"/>
      <c r="K113" s="80"/>
      <c r="L113" s="80"/>
      <c r="M113" s="80"/>
      <c r="N113" s="80"/>
    </row>
    <row r="114" spans="2:30">
      <c r="B114" s="17" t="s">
        <v>53</v>
      </c>
      <c r="C114" s="18" t="s">
        <v>2</v>
      </c>
      <c r="D114" s="18" t="s">
        <v>3</v>
      </c>
      <c r="E114" s="18" t="s">
        <v>4</v>
      </c>
      <c r="F114" s="18" t="s">
        <v>54</v>
      </c>
      <c r="G114" s="18" t="s">
        <v>6</v>
      </c>
      <c r="H114" s="18" t="s">
        <v>7</v>
      </c>
      <c r="I114" s="18" t="s">
        <v>55</v>
      </c>
      <c r="J114" s="18" t="s">
        <v>56</v>
      </c>
      <c r="K114" s="18" t="s">
        <v>10</v>
      </c>
      <c r="L114" s="18" t="s">
        <v>57</v>
      </c>
      <c r="M114" s="18" t="s">
        <v>12</v>
      </c>
      <c r="N114" s="18" t="s">
        <v>13</v>
      </c>
      <c r="O114" s="57" t="s">
        <v>58</v>
      </c>
      <c r="P114" s="168" t="s">
        <v>42</v>
      </c>
      <c r="Q114" s="75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</row>
    <row r="115" spans="2:30">
      <c r="B115" s="115" t="s">
        <v>59</v>
      </c>
      <c r="C115" s="134">
        <v>1949</v>
      </c>
      <c r="D115" s="134">
        <v>2536</v>
      </c>
      <c r="E115" s="134">
        <v>1848</v>
      </c>
      <c r="F115" s="134">
        <v>471</v>
      </c>
      <c r="G115" s="134">
        <v>1318</v>
      </c>
      <c r="H115" s="134">
        <v>695</v>
      </c>
      <c r="I115" s="134">
        <v>599</v>
      </c>
      <c r="J115" s="134">
        <v>402</v>
      </c>
      <c r="K115" s="134">
        <v>678</v>
      </c>
      <c r="L115" s="134">
        <v>1251</v>
      </c>
      <c r="M115" s="134">
        <v>698</v>
      </c>
      <c r="N115" s="134">
        <v>369</v>
      </c>
      <c r="O115" s="161">
        <v>12814</v>
      </c>
      <c r="P115" s="171">
        <v>0.36416858498877425</v>
      </c>
      <c r="Q115" s="30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</row>
    <row r="116" spans="2:30">
      <c r="B116" s="115" t="s">
        <v>64</v>
      </c>
      <c r="C116" s="134">
        <v>261</v>
      </c>
      <c r="D116" s="134">
        <v>144</v>
      </c>
      <c r="E116" s="134">
        <v>139</v>
      </c>
      <c r="F116" s="134">
        <v>228</v>
      </c>
      <c r="G116" s="134">
        <v>684</v>
      </c>
      <c r="H116" s="134">
        <v>702</v>
      </c>
      <c r="I116" s="134">
        <v>910</v>
      </c>
      <c r="J116" s="134">
        <v>893</v>
      </c>
      <c r="K116" s="134">
        <v>587</v>
      </c>
      <c r="L116" s="134">
        <v>663</v>
      </c>
      <c r="M116" s="134">
        <v>420</v>
      </c>
      <c r="N116" s="134">
        <v>554</v>
      </c>
      <c r="O116" s="161">
        <v>6185</v>
      </c>
      <c r="P116" s="171">
        <v>0.17577514422940291</v>
      </c>
      <c r="Q116" s="30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</row>
    <row r="117" spans="2:30">
      <c r="B117" s="115" t="s">
        <v>62</v>
      </c>
      <c r="C117" s="134">
        <v>233</v>
      </c>
      <c r="D117" s="134">
        <v>167</v>
      </c>
      <c r="E117" s="134">
        <v>485</v>
      </c>
      <c r="F117" s="134">
        <v>123</v>
      </c>
      <c r="G117" s="134">
        <v>190</v>
      </c>
      <c r="H117" s="134">
        <v>264</v>
      </c>
      <c r="I117" s="134">
        <v>164</v>
      </c>
      <c r="J117" s="134">
        <v>148</v>
      </c>
      <c r="K117" s="134">
        <v>177</v>
      </c>
      <c r="L117" s="134">
        <v>215</v>
      </c>
      <c r="M117" s="134">
        <v>171</v>
      </c>
      <c r="N117" s="134">
        <v>143</v>
      </c>
      <c r="O117" s="161">
        <v>2480</v>
      </c>
      <c r="P117" s="171">
        <v>7.0480575212436405E-2</v>
      </c>
      <c r="Q117" s="30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</row>
    <row r="118" spans="2:30">
      <c r="B118" s="115" t="s">
        <v>72</v>
      </c>
      <c r="C118" s="134">
        <v>25</v>
      </c>
      <c r="D118" s="134">
        <v>49</v>
      </c>
      <c r="E118" s="134">
        <v>75</v>
      </c>
      <c r="F118" s="134">
        <v>186</v>
      </c>
      <c r="G118" s="134">
        <v>1643</v>
      </c>
      <c r="H118" s="134">
        <v>391</v>
      </c>
      <c r="I118" s="134">
        <v>410</v>
      </c>
      <c r="J118" s="134">
        <v>50</v>
      </c>
      <c r="K118" s="134">
        <v>4</v>
      </c>
      <c r="L118" s="134">
        <v>0</v>
      </c>
      <c r="M118" s="134">
        <v>45</v>
      </c>
      <c r="N118" s="134">
        <v>549</v>
      </c>
      <c r="O118" s="161">
        <v>3427</v>
      </c>
      <c r="P118" s="171">
        <v>9.7393923892346607E-2</v>
      </c>
      <c r="Q118" s="30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</row>
    <row r="119" spans="2:30">
      <c r="B119" s="115" t="s">
        <v>73</v>
      </c>
      <c r="C119" s="134">
        <v>0</v>
      </c>
      <c r="D119" s="134">
        <v>0</v>
      </c>
      <c r="E119" s="134">
        <v>0</v>
      </c>
      <c r="F119" s="134">
        <v>0</v>
      </c>
      <c r="G119" s="134">
        <v>0</v>
      </c>
      <c r="H119" s="134">
        <v>0</v>
      </c>
      <c r="I119" s="134">
        <v>382</v>
      </c>
      <c r="J119" s="134">
        <v>99</v>
      </c>
      <c r="K119" s="134">
        <v>38</v>
      </c>
      <c r="L119" s="134">
        <v>78</v>
      </c>
      <c r="M119" s="134">
        <v>0</v>
      </c>
      <c r="N119" s="134">
        <v>0</v>
      </c>
      <c r="O119" s="161">
        <v>597</v>
      </c>
      <c r="P119" s="171">
        <v>1.6966493307187313E-2</v>
      </c>
      <c r="Q119" s="30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</row>
    <row r="120" spans="2:30">
      <c r="B120" s="115" t="s">
        <v>60</v>
      </c>
      <c r="C120" s="134">
        <v>0</v>
      </c>
      <c r="D120" s="134">
        <v>842</v>
      </c>
      <c r="E120" s="134">
        <v>858</v>
      </c>
      <c r="F120" s="134">
        <v>1159</v>
      </c>
      <c r="G120" s="134">
        <v>0</v>
      </c>
      <c r="H120" s="134">
        <v>964</v>
      </c>
      <c r="I120" s="134">
        <v>273</v>
      </c>
      <c r="J120" s="134">
        <v>592</v>
      </c>
      <c r="K120" s="134">
        <v>1534</v>
      </c>
      <c r="L120" s="134">
        <v>1199</v>
      </c>
      <c r="M120" s="134">
        <v>1712</v>
      </c>
      <c r="N120" s="134">
        <v>89</v>
      </c>
      <c r="O120" s="161">
        <v>9222</v>
      </c>
      <c r="P120" s="171">
        <v>0.26208542927785827</v>
      </c>
      <c r="Q120" s="30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</row>
    <row r="121" spans="2:30">
      <c r="B121" s="115" t="s">
        <v>61</v>
      </c>
      <c r="C121" s="134">
        <v>0</v>
      </c>
      <c r="D121" s="134">
        <v>98</v>
      </c>
      <c r="E121" s="134">
        <v>0</v>
      </c>
      <c r="F121" s="134">
        <v>12</v>
      </c>
      <c r="G121" s="134">
        <v>35</v>
      </c>
      <c r="H121" s="134">
        <v>27</v>
      </c>
      <c r="I121" s="134">
        <v>0</v>
      </c>
      <c r="J121" s="134">
        <v>0</v>
      </c>
      <c r="K121" s="134">
        <v>0</v>
      </c>
      <c r="L121" s="134">
        <v>5</v>
      </c>
      <c r="M121" s="134">
        <v>0</v>
      </c>
      <c r="N121" s="134">
        <v>285</v>
      </c>
      <c r="O121" s="161">
        <v>462</v>
      </c>
      <c r="P121" s="171">
        <v>1.3129849091994203E-2</v>
      </c>
      <c r="Q121" s="30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</row>
    <row r="122" spans="2:30">
      <c r="B122" s="174" t="s">
        <v>58</v>
      </c>
      <c r="C122" s="174">
        <v>2468</v>
      </c>
      <c r="D122" s="174">
        <v>3836</v>
      </c>
      <c r="E122" s="174">
        <v>3405</v>
      </c>
      <c r="F122" s="174">
        <v>2179</v>
      </c>
      <c r="G122" s="174">
        <v>3870</v>
      </c>
      <c r="H122" s="175">
        <v>3043</v>
      </c>
      <c r="I122" s="174">
        <v>2738</v>
      </c>
      <c r="J122" s="174">
        <v>2184</v>
      </c>
      <c r="K122" s="175">
        <v>3018</v>
      </c>
      <c r="L122" s="174">
        <v>3411</v>
      </c>
      <c r="M122" s="174">
        <v>3046</v>
      </c>
      <c r="N122" s="174">
        <v>1989</v>
      </c>
      <c r="O122" s="176">
        <v>35187</v>
      </c>
      <c r="P122" s="177">
        <v>1</v>
      </c>
      <c r="Q122" s="75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</row>
    <row r="123" spans="2:30"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R123" s="55"/>
    </row>
    <row r="124" spans="2:30">
      <c r="B124" s="17" t="s">
        <v>65</v>
      </c>
      <c r="C124" s="18" t="s">
        <v>2</v>
      </c>
      <c r="D124" s="18" t="s">
        <v>3</v>
      </c>
      <c r="E124" s="18" t="s">
        <v>4</v>
      </c>
      <c r="F124" s="18" t="s">
        <v>54</v>
      </c>
      <c r="G124" s="18" t="s">
        <v>6</v>
      </c>
      <c r="H124" s="18" t="s">
        <v>7</v>
      </c>
      <c r="I124" s="18" t="s">
        <v>55</v>
      </c>
      <c r="J124" s="18" t="s">
        <v>56</v>
      </c>
      <c r="K124" s="18" t="s">
        <v>10</v>
      </c>
      <c r="L124" s="18" t="s">
        <v>57</v>
      </c>
      <c r="M124" s="18" t="s">
        <v>12</v>
      </c>
      <c r="N124" s="18" t="s">
        <v>13</v>
      </c>
      <c r="O124" s="18" t="s">
        <v>58</v>
      </c>
      <c r="P124" s="18" t="s">
        <v>42</v>
      </c>
      <c r="Q124" s="7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</row>
    <row r="125" spans="2:30">
      <c r="B125" s="115" t="s">
        <v>59</v>
      </c>
      <c r="C125" s="134">
        <v>1621</v>
      </c>
      <c r="D125" s="134">
        <v>2111</v>
      </c>
      <c r="E125" s="134">
        <v>1482</v>
      </c>
      <c r="F125" s="134">
        <v>405</v>
      </c>
      <c r="G125" s="134">
        <v>1114</v>
      </c>
      <c r="H125" s="134">
        <v>634</v>
      </c>
      <c r="I125" s="134">
        <v>506</v>
      </c>
      <c r="J125" s="134">
        <v>331</v>
      </c>
      <c r="K125" s="134">
        <v>571</v>
      </c>
      <c r="L125" s="134">
        <v>1033</v>
      </c>
      <c r="M125" s="134">
        <v>635</v>
      </c>
      <c r="N125" s="134">
        <v>338</v>
      </c>
      <c r="O125" s="169">
        <v>10781</v>
      </c>
      <c r="P125" s="171">
        <v>0.36610296115186092</v>
      </c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</row>
    <row r="126" spans="2:30">
      <c r="B126" s="115" t="s">
        <v>64</v>
      </c>
      <c r="C126" s="134">
        <v>244</v>
      </c>
      <c r="D126" s="134">
        <v>136</v>
      </c>
      <c r="E126" s="134">
        <v>126</v>
      </c>
      <c r="F126" s="134">
        <v>217</v>
      </c>
      <c r="G126" s="134">
        <v>642</v>
      </c>
      <c r="H126" s="134">
        <v>654</v>
      </c>
      <c r="I126" s="134">
        <v>851</v>
      </c>
      <c r="J126" s="134">
        <v>826</v>
      </c>
      <c r="K126" s="134">
        <v>539</v>
      </c>
      <c r="L126" s="134">
        <v>607</v>
      </c>
      <c r="M126" s="134">
        <v>376</v>
      </c>
      <c r="N126" s="134">
        <v>486</v>
      </c>
      <c r="O126" s="169">
        <v>5704</v>
      </c>
      <c r="P126" s="171">
        <v>0.1936973648465091</v>
      </c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</row>
    <row r="127" spans="2:30">
      <c r="B127" s="115" t="s">
        <v>62</v>
      </c>
      <c r="C127" s="134">
        <v>233</v>
      </c>
      <c r="D127" s="134">
        <v>167</v>
      </c>
      <c r="E127" s="134">
        <v>484</v>
      </c>
      <c r="F127" s="134">
        <v>123</v>
      </c>
      <c r="G127" s="134">
        <v>188</v>
      </c>
      <c r="H127" s="134">
        <v>261</v>
      </c>
      <c r="I127" s="134">
        <v>164</v>
      </c>
      <c r="J127" s="134">
        <v>147</v>
      </c>
      <c r="K127" s="134">
        <v>177</v>
      </c>
      <c r="L127" s="134">
        <v>215</v>
      </c>
      <c r="M127" s="134">
        <v>171</v>
      </c>
      <c r="N127" s="134">
        <v>143</v>
      </c>
      <c r="O127" s="169">
        <v>2473</v>
      </c>
      <c r="P127" s="171">
        <v>8.3978538440641126E-2</v>
      </c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</row>
    <row r="128" spans="2:30">
      <c r="B128" s="115" t="s">
        <v>72</v>
      </c>
      <c r="C128" s="134">
        <v>19</v>
      </c>
      <c r="D128" s="134">
        <v>43</v>
      </c>
      <c r="E128" s="134">
        <v>74</v>
      </c>
      <c r="F128" s="134">
        <v>163</v>
      </c>
      <c r="G128" s="134">
        <v>1097</v>
      </c>
      <c r="H128" s="134">
        <v>274</v>
      </c>
      <c r="I128" s="134">
        <v>338</v>
      </c>
      <c r="J128" s="134">
        <v>48</v>
      </c>
      <c r="K128" s="134">
        <v>3</v>
      </c>
      <c r="L128" s="134">
        <v>0</v>
      </c>
      <c r="M128" s="134">
        <v>0</v>
      </c>
      <c r="N128" s="134">
        <v>363</v>
      </c>
      <c r="O128" s="169">
        <v>2422</v>
      </c>
      <c r="P128" s="171">
        <v>8.2246672099972828E-2</v>
      </c>
      <c r="Q128" s="7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</row>
    <row r="129" spans="2:30">
      <c r="B129" s="115" t="s">
        <v>73</v>
      </c>
      <c r="C129" s="134">
        <v>0</v>
      </c>
      <c r="D129" s="134">
        <v>0</v>
      </c>
      <c r="E129" s="134">
        <v>0</v>
      </c>
      <c r="F129" s="134">
        <v>0</v>
      </c>
      <c r="G129" s="134">
        <v>0</v>
      </c>
      <c r="H129" s="134">
        <v>0</v>
      </c>
      <c r="I129" s="134">
        <v>280</v>
      </c>
      <c r="J129" s="134">
        <v>93</v>
      </c>
      <c r="K129" s="134">
        <v>30</v>
      </c>
      <c r="L129" s="134">
        <v>64</v>
      </c>
      <c r="M129" s="134">
        <v>33</v>
      </c>
      <c r="N129" s="134">
        <v>0</v>
      </c>
      <c r="O129" s="169">
        <v>500</v>
      </c>
      <c r="P129" s="171">
        <v>1.6979081771257811E-2</v>
      </c>
      <c r="Q129" s="7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</row>
    <row r="130" spans="2:30">
      <c r="B130" s="115" t="s">
        <v>60</v>
      </c>
      <c r="C130" s="134">
        <v>0</v>
      </c>
      <c r="D130" s="134">
        <v>609</v>
      </c>
      <c r="E130" s="134">
        <v>737</v>
      </c>
      <c r="F130" s="134">
        <v>899</v>
      </c>
      <c r="G130" s="134">
        <v>0</v>
      </c>
      <c r="H130" s="134">
        <v>832</v>
      </c>
      <c r="I130" s="134">
        <v>191</v>
      </c>
      <c r="J130" s="134">
        <v>450</v>
      </c>
      <c r="K130" s="134">
        <v>1169</v>
      </c>
      <c r="L130" s="134">
        <v>923</v>
      </c>
      <c r="M130" s="134">
        <v>1341</v>
      </c>
      <c r="N130" s="134">
        <v>89</v>
      </c>
      <c r="O130" s="169">
        <v>7240</v>
      </c>
      <c r="P130" s="171">
        <v>0.24585710404781311</v>
      </c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</row>
    <row r="131" spans="2:30">
      <c r="B131" s="115" t="s">
        <v>61</v>
      </c>
      <c r="C131" s="134">
        <v>0</v>
      </c>
      <c r="D131" s="134">
        <v>69</v>
      </c>
      <c r="E131" s="134">
        <v>0</v>
      </c>
      <c r="F131" s="134">
        <v>10</v>
      </c>
      <c r="G131" s="134">
        <v>11</v>
      </c>
      <c r="H131" s="134">
        <v>10</v>
      </c>
      <c r="I131" s="134">
        <v>0</v>
      </c>
      <c r="J131" s="134">
        <v>0</v>
      </c>
      <c r="K131" s="134">
        <v>0</v>
      </c>
      <c r="L131" s="134">
        <v>5</v>
      </c>
      <c r="M131" s="134">
        <v>0</v>
      </c>
      <c r="N131" s="134">
        <v>223</v>
      </c>
      <c r="O131" s="169">
        <v>328</v>
      </c>
      <c r="P131" s="171">
        <v>1.1138277641945124E-2</v>
      </c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</row>
    <row r="132" spans="2:30">
      <c r="B132" s="174" t="s">
        <v>58</v>
      </c>
      <c r="C132" s="174">
        <v>2117</v>
      </c>
      <c r="D132" s="174">
        <v>3135</v>
      </c>
      <c r="E132" s="174">
        <v>2903</v>
      </c>
      <c r="F132" s="174">
        <v>1817</v>
      </c>
      <c r="G132" s="174">
        <v>3052</v>
      </c>
      <c r="H132" s="174">
        <v>2665</v>
      </c>
      <c r="I132" s="174">
        <v>2330</v>
      </c>
      <c r="J132" s="174">
        <v>1895</v>
      </c>
      <c r="K132" s="174">
        <v>2489</v>
      </c>
      <c r="L132" s="174">
        <v>2847</v>
      </c>
      <c r="M132" s="174">
        <v>2556</v>
      </c>
      <c r="N132" s="174">
        <v>1642</v>
      </c>
      <c r="O132" s="174">
        <v>29448</v>
      </c>
      <c r="P132" s="177">
        <v>1</v>
      </c>
      <c r="Q132" s="7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</row>
    <row r="133" spans="2:30"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</row>
    <row r="134" spans="2:30">
      <c r="B134" s="17" t="s">
        <v>66</v>
      </c>
      <c r="C134" s="18" t="s">
        <v>2</v>
      </c>
      <c r="D134" s="18" t="s">
        <v>3</v>
      </c>
      <c r="E134" s="18" t="s">
        <v>4</v>
      </c>
      <c r="F134" s="18" t="s">
        <v>54</v>
      </c>
      <c r="G134" s="18" t="s">
        <v>6</v>
      </c>
      <c r="H134" s="18" t="s">
        <v>7</v>
      </c>
      <c r="I134" s="18" t="s">
        <v>55</v>
      </c>
      <c r="J134" s="18" t="s">
        <v>56</v>
      </c>
      <c r="K134" s="18" t="s">
        <v>10</v>
      </c>
      <c r="L134" s="18" t="s">
        <v>57</v>
      </c>
      <c r="M134" s="18" t="s">
        <v>12</v>
      </c>
      <c r="N134" s="18" t="s">
        <v>13</v>
      </c>
      <c r="O134" s="18" t="s">
        <v>58</v>
      </c>
      <c r="P134" s="18" t="s">
        <v>42</v>
      </c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</row>
    <row r="135" spans="2:30">
      <c r="B135" s="115" t="s">
        <v>59</v>
      </c>
      <c r="C135" s="134">
        <v>328</v>
      </c>
      <c r="D135" s="134">
        <v>425</v>
      </c>
      <c r="E135" s="134">
        <v>366</v>
      </c>
      <c r="F135" s="134">
        <v>66</v>
      </c>
      <c r="G135" s="134">
        <v>205</v>
      </c>
      <c r="H135" s="134">
        <v>64</v>
      </c>
      <c r="I135" s="134">
        <v>93</v>
      </c>
      <c r="J135" s="134">
        <v>71</v>
      </c>
      <c r="K135" s="134">
        <v>107</v>
      </c>
      <c r="L135" s="134">
        <v>218</v>
      </c>
      <c r="M135" s="134">
        <v>63</v>
      </c>
      <c r="N135" s="134">
        <v>31</v>
      </c>
      <c r="O135" s="169">
        <v>2037</v>
      </c>
      <c r="P135" s="171">
        <v>0.376803551609323</v>
      </c>
      <c r="Q135" s="7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</row>
    <row r="136" spans="2:30">
      <c r="B136" s="115" t="s">
        <v>64</v>
      </c>
      <c r="C136" s="134">
        <v>17</v>
      </c>
      <c r="D136" s="134">
        <v>8</v>
      </c>
      <c r="E136" s="134">
        <v>8</v>
      </c>
      <c r="F136" s="134">
        <v>11</v>
      </c>
      <c r="G136" s="134">
        <v>42</v>
      </c>
      <c r="H136" s="134">
        <v>46</v>
      </c>
      <c r="I136" s="134">
        <v>59</v>
      </c>
      <c r="J136" s="134">
        <v>67</v>
      </c>
      <c r="K136" s="134">
        <v>48</v>
      </c>
      <c r="L136" s="134">
        <v>56</v>
      </c>
      <c r="M136" s="134">
        <v>44</v>
      </c>
      <c r="N136" s="134">
        <v>68</v>
      </c>
      <c r="O136" s="169">
        <v>474</v>
      </c>
      <c r="P136" s="171">
        <v>8.7680355160932297E-2</v>
      </c>
      <c r="Q136" s="7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</row>
    <row r="137" spans="2:30">
      <c r="B137" s="115" t="s">
        <v>72</v>
      </c>
      <c r="C137" s="134">
        <v>6</v>
      </c>
      <c r="D137" s="134">
        <v>6</v>
      </c>
      <c r="E137" s="134">
        <v>1</v>
      </c>
      <c r="F137" s="134">
        <v>23</v>
      </c>
      <c r="G137" s="134">
        <v>545</v>
      </c>
      <c r="H137" s="134">
        <v>116</v>
      </c>
      <c r="I137" s="134">
        <v>72</v>
      </c>
      <c r="J137" s="134">
        <v>2</v>
      </c>
      <c r="K137" s="134">
        <v>1</v>
      </c>
      <c r="L137" s="134">
        <v>0</v>
      </c>
      <c r="M137" s="134">
        <v>0</v>
      </c>
      <c r="N137" s="134">
        <v>0</v>
      </c>
      <c r="O137" s="169">
        <v>772</v>
      </c>
      <c r="P137" s="171">
        <v>0.14280429152793192</v>
      </c>
      <c r="Q137" s="7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</row>
    <row r="138" spans="2:30">
      <c r="B138" s="115" t="s">
        <v>73</v>
      </c>
      <c r="C138" s="134">
        <v>0</v>
      </c>
      <c r="D138" s="134">
        <v>0</v>
      </c>
      <c r="E138" s="134">
        <v>0</v>
      </c>
      <c r="F138" s="134">
        <v>0</v>
      </c>
      <c r="G138" s="134">
        <v>0</v>
      </c>
      <c r="H138" s="134">
        <v>0</v>
      </c>
      <c r="I138" s="134">
        <v>102</v>
      </c>
      <c r="J138" s="134">
        <v>6</v>
      </c>
      <c r="K138" s="134">
        <v>8</v>
      </c>
      <c r="L138" s="134">
        <v>14</v>
      </c>
      <c r="M138" s="134">
        <v>12</v>
      </c>
      <c r="N138" s="134">
        <v>186</v>
      </c>
      <c r="O138" s="169"/>
      <c r="P138" s="171"/>
      <c r="Q138" s="7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</row>
    <row r="139" spans="2:30">
      <c r="B139" s="115" t="s">
        <v>61</v>
      </c>
      <c r="C139" s="134">
        <v>0</v>
      </c>
      <c r="D139" s="134">
        <v>233</v>
      </c>
      <c r="E139" s="134">
        <v>0</v>
      </c>
      <c r="F139" s="134">
        <v>2</v>
      </c>
      <c r="G139" s="134">
        <v>24</v>
      </c>
      <c r="H139" s="134">
        <v>17</v>
      </c>
      <c r="I139" s="134">
        <v>0</v>
      </c>
      <c r="J139" s="134">
        <v>0</v>
      </c>
      <c r="K139" s="134">
        <v>0</v>
      </c>
      <c r="L139" s="134">
        <v>0</v>
      </c>
      <c r="M139" s="134">
        <v>0</v>
      </c>
      <c r="N139" s="134">
        <v>62</v>
      </c>
      <c r="O139" s="169">
        <v>338</v>
      </c>
      <c r="P139" s="171">
        <v>6.2523122456529787E-2</v>
      </c>
      <c r="Q139" s="7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</row>
    <row r="140" spans="2:30">
      <c r="B140" s="115" t="s">
        <v>60</v>
      </c>
      <c r="C140" s="134">
        <v>0</v>
      </c>
      <c r="D140" s="134">
        <v>29</v>
      </c>
      <c r="E140" s="134">
        <v>121</v>
      </c>
      <c r="F140" s="134">
        <v>260</v>
      </c>
      <c r="G140" s="134">
        <v>0</v>
      </c>
      <c r="H140" s="134">
        <v>132</v>
      </c>
      <c r="I140" s="134">
        <v>82</v>
      </c>
      <c r="J140" s="134">
        <v>142</v>
      </c>
      <c r="K140" s="134">
        <v>365</v>
      </c>
      <c r="L140" s="134">
        <v>276</v>
      </c>
      <c r="M140" s="134">
        <v>371</v>
      </c>
      <c r="N140" s="134">
        <v>0</v>
      </c>
      <c r="O140" s="169">
        <v>1778</v>
      </c>
      <c r="P140" s="171">
        <v>0.32889382167961523</v>
      </c>
      <c r="Q140" s="7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</row>
    <row r="141" spans="2:30">
      <c r="B141" s="115" t="s">
        <v>62</v>
      </c>
      <c r="C141" s="134">
        <v>0</v>
      </c>
      <c r="D141" s="134">
        <v>0</v>
      </c>
      <c r="E141" s="134">
        <v>1</v>
      </c>
      <c r="F141" s="134">
        <v>0</v>
      </c>
      <c r="G141" s="134">
        <v>2</v>
      </c>
      <c r="H141" s="134">
        <v>3</v>
      </c>
      <c r="I141" s="134">
        <v>0</v>
      </c>
      <c r="J141" s="134">
        <v>1</v>
      </c>
      <c r="K141" s="134">
        <v>0</v>
      </c>
      <c r="L141" s="134">
        <v>0</v>
      </c>
      <c r="M141" s="134">
        <v>0</v>
      </c>
      <c r="N141" s="134">
        <v>0</v>
      </c>
      <c r="O141" s="169">
        <v>7</v>
      </c>
      <c r="P141" s="171">
        <v>1.2948575656677765E-3</v>
      </c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</row>
    <row r="142" spans="2:30">
      <c r="B142" s="174" t="s">
        <v>58</v>
      </c>
      <c r="C142" s="174">
        <v>351</v>
      </c>
      <c r="D142" s="174">
        <v>701</v>
      </c>
      <c r="E142" s="174">
        <v>497</v>
      </c>
      <c r="F142" s="174">
        <v>362</v>
      </c>
      <c r="G142" s="174">
        <v>818</v>
      </c>
      <c r="H142" s="174">
        <v>378</v>
      </c>
      <c r="I142" s="174">
        <v>408</v>
      </c>
      <c r="J142" s="174">
        <v>289</v>
      </c>
      <c r="K142" s="174">
        <v>529</v>
      </c>
      <c r="L142" s="174">
        <v>564</v>
      </c>
      <c r="M142" s="174">
        <v>490</v>
      </c>
      <c r="N142" s="174">
        <v>347</v>
      </c>
      <c r="O142" s="174">
        <v>5406</v>
      </c>
      <c r="P142" s="177">
        <v>1</v>
      </c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</row>
    <row r="143" spans="2:30"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</row>
    <row r="144" spans="2:30">
      <c r="B144" s="17" t="s">
        <v>74</v>
      </c>
      <c r="C144" s="18" t="s">
        <v>2</v>
      </c>
      <c r="D144" s="18" t="s">
        <v>3</v>
      </c>
      <c r="E144" s="18" t="s">
        <v>4</v>
      </c>
      <c r="F144" s="18" t="s">
        <v>54</v>
      </c>
      <c r="G144" s="18" t="s">
        <v>6</v>
      </c>
      <c r="H144" s="18" t="s">
        <v>7</v>
      </c>
      <c r="I144" s="18" t="s">
        <v>55</v>
      </c>
      <c r="J144" s="18" t="s">
        <v>56</v>
      </c>
      <c r="K144" s="18" t="s">
        <v>10</v>
      </c>
      <c r="L144" s="18" t="s">
        <v>57</v>
      </c>
      <c r="M144" s="18" t="s">
        <v>12</v>
      </c>
      <c r="N144" s="18" t="s">
        <v>13</v>
      </c>
      <c r="O144" s="18" t="s">
        <v>58</v>
      </c>
      <c r="P144" s="18" t="s">
        <v>42</v>
      </c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</row>
    <row r="145" spans="2:30">
      <c r="B145" s="115" t="s">
        <v>59</v>
      </c>
      <c r="C145" s="134">
        <v>137</v>
      </c>
      <c r="D145" s="134">
        <v>196</v>
      </c>
      <c r="E145" s="134">
        <v>196</v>
      </c>
      <c r="F145" s="134">
        <v>25</v>
      </c>
      <c r="G145" s="134">
        <v>104</v>
      </c>
      <c r="H145" s="134">
        <v>26</v>
      </c>
      <c r="I145" s="134">
        <v>59</v>
      </c>
      <c r="J145" s="134">
        <v>48</v>
      </c>
      <c r="K145" s="134">
        <v>86</v>
      </c>
      <c r="L145" s="134">
        <v>146</v>
      </c>
      <c r="M145" s="134">
        <v>21</v>
      </c>
      <c r="N145" s="134">
        <v>19</v>
      </c>
      <c r="O145" s="169">
        <v>1063</v>
      </c>
      <c r="P145" s="171">
        <v>0.31081871345029238</v>
      </c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</row>
    <row r="146" spans="2:30">
      <c r="B146" s="115" t="s">
        <v>64</v>
      </c>
      <c r="C146" s="134">
        <v>6</v>
      </c>
      <c r="D146" s="134">
        <v>4</v>
      </c>
      <c r="E146" s="134">
        <v>4</v>
      </c>
      <c r="F146" s="134">
        <v>5</v>
      </c>
      <c r="G146" s="134">
        <v>31</v>
      </c>
      <c r="H146" s="134">
        <v>39</v>
      </c>
      <c r="I146" s="134">
        <v>44</v>
      </c>
      <c r="J146" s="134">
        <v>0</v>
      </c>
      <c r="K146" s="134">
        <v>38</v>
      </c>
      <c r="L146" s="134">
        <v>39</v>
      </c>
      <c r="M146" s="134">
        <v>32</v>
      </c>
      <c r="N146" s="134">
        <v>41</v>
      </c>
      <c r="O146" s="169">
        <v>283</v>
      </c>
      <c r="P146" s="171">
        <v>8.2748538011695905E-2</v>
      </c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</row>
    <row r="147" spans="2:30">
      <c r="B147" s="115" t="s">
        <v>72</v>
      </c>
      <c r="C147" s="134">
        <v>1</v>
      </c>
      <c r="D147" s="134">
        <v>2</v>
      </c>
      <c r="E147" s="134">
        <v>0</v>
      </c>
      <c r="F147" s="134">
        <v>11</v>
      </c>
      <c r="G147" s="134">
        <v>412</v>
      </c>
      <c r="H147" s="134">
        <v>81</v>
      </c>
      <c r="I147" s="134">
        <v>69</v>
      </c>
      <c r="J147" s="134">
        <v>0</v>
      </c>
      <c r="K147" s="134">
        <v>1</v>
      </c>
      <c r="L147" s="134">
        <v>0</v>
      </c>
      <c r="M147" s="134">
        <v>0</v>
      </c>
      <c r="N147" s="134">
        <v>171</v>
      </c>
      <c r="O147" s="169">
        <v>748</v>
      </c>
      <c r="P147" s="171">
        <v>0.21871345029239767</v>
      </c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</row>
    <row r="148" spans="2:30">
      <c r="B148" s="115" t="s">
        <v>73</v>
      </c>
      <c r="C148" s="134">
        <v>0</v>
      </c>
      <c r="D148" s="134">
        <v>0</v>
      </c>
      <c r="E148" s="134">
        <v>0</v>
      </c>
      <c r="F148" s="134">
        <v>0</v>
      </c>
      <c r="G148" s="134">
        <v>0</v>
      </c>
      <c r="H148" s="134">
        <v>0</v>
      </c>
      <c r="I148" s="134">
        <v>88</v>
      </c>
      <c r="J148" s="134">
        <v>6</v>
      </c>
      <c r="K148" s="134">
        <v>5</v>
      </c>
      <c r="L148" s="134">
        <v>10</v>
      </c>
      <c r="M148" s="134">
        <v>12</v>
      </c>
      <c r="N148" s="134">
        <v>0</v>
      </c>
      <c r="O148" s="169"/>
      <c r="P148" s="171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</row>
    <row r="149" spans="2:30">
      <c r="B149" s="115" t="s">
        <v>61</v>
      </c>
      <c r="C149" s="134">
        <v>0</v>
      </c>
      <c r="D149" s="134">
        <v>13</v>
      </c>
      <c r="E149" s="134">
        <v>0</v>
      </c>
      <c r="F149" s="134">
        <v>2</v>
      </c>
      <c r="G149" s="134">
        <v>24</v>
      </c>
      <c r="H149" s="134">
        <v>14</v>
      </c>
      <c r="I149" s="134">
        <v>0</v>
      </c>
      <c r="J149" s="134">
        <v>0</v>
      </c>
      <c r="K149" s="134">
        <v>0</v>
      </c>
      <c r="L149" s="134">
        <v>0</v>
      </c>
      <c r="M149" s="134">
        <v>0</v>
      </c>
      <c r="N149" s="134">
        <v>44</v>
      </c>
      <c r="O149" s="169">
        <v>97</v>
      </c>
      <c r="P149" s="171">
        <v>2.8362573099415204E-2</v>
      </c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</row>
    <row r="150" spans="2:30">
      <c r="B150" s="115" t="s">
        <v>60</v>
      </c>
      <c r="C150" s="134">
        <v>0</v>
      </c>
      <c r="D150" s="134">
        <v>85</v>
      </c>
      <c r="E150" s="134">
        <v>66</v>
      </c>
      <c r="F150" s="134">
        <v>169</v>
      </c>
      <c r="G150" s="134">
        <v>0</v>
      </c>
      <c r="H150" s="134">
        <v>43</v>
      </c>
      <c r="I150" s="134">
        <v>53</v>
      </c>
      <c r="J150" s="134">
        <v>88</v>
      </c>
      <c r="K150" s="134">
        <v>217</v>
      </c>
      <c r="L150" s="134">
        <v>175</v>
      </c>
      <c r="M150" s="134">
        <v>326</v>
      </c>
      <c r="N150" s="134">
        <v>0</v>
      </c>
      <c r="O150" s="169">
        <v>1222</v>
      </c>
      <c r="P150" s="171">
        <v>0.35730994152046786</v>
      </c>
      <c r="Q150" s="68"/>
      <c r="R150" s="7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</row>
    <row r="151" spans="2:30">
      <c r="B151" s="115" t="s">
        <v>62</v>
      </c>
      <c r="C151" s="134">
        <v>0</v>
      </c>
      <c r="D151" s="134">
        <v>0</v>
      </c>
      <c r="E151" s="134">
        <v>1</v>
      </c>
      <c r="F151" s="134">
        <v>0</v>
      </c>
      <c r="G151" s="134">
        <v>2</v>
      </c>
      <c r="H151" s="134">
        <v>3</v>
      </c>
      <c r="I151" s="134">
        <v>0</v>
      </c>
      <c r="J151" s="134">
        <v>1</v>
      </c>
      <c r="K151" s="134">
        <v>0</v>
      </c>
      <c r="L151" s="134">
        <v>0</v>
      </c>
      <c r="M151" s="134">
        <v>0</v>
      </c>
      <c r="N151" s="134">
        <v>0</v>
      </c>
      <c r="O151" s="169">
        <v>7</v>
      </c>
      <c r="P151" s="171">
        <v>2.0467836257309943E-3</v>
      </c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</row>
    <row r="152" spans="2:30">
      <c r="B152" s="174" t="s">
        <v>58</v>
      </c>
      <c r="C152" s="174">
        <v>144</v>
      </c>
      <c r="D152" s="174">
        <v>300</v>
      </c>
      <c r="E152" s="174">
        <v>267</v>
      </c>
      <c r="F152" s="174">
        <v>212</v>
      </c>
      <c r="G152" s="174">
        <v>573</v>
      </c>
      <c r="H152" s="174">
        <v>206</v>
      </c>
      <c r="I152" s="174">
        <v>313</v>
      </c>
      <c r="J152" s="174">
        <v>143</v>
      </c>
      <c r="K152" s="174">
        <v>347</v>
      </c>
      <c r="L152" s="174">
        <v>370</v>
      </c>
      <c r="M152" s="174">
        <v>391</v>
      </c>
      <c r="N152" s="174">
        <v>275</v>
      </c>
      <c r="O152" s="174">
        <v>3420</v>
      </c>
      <c r="P152" s="177">
        <v>1</v>
      </c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</row>
    <row r="153" spans="2:30"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</row>
    <row r="156" spans="2:30" ht="21">
      <c r="C156" s="56" t="s">
        <v>75</v>
      </c>
    </row>
    <row r="159" spans="2:30" ht="60">
      <c r="B159" s="18" t="s">
        <v>76</v>
      </c>
      <c r="C159" s="18" t="s">
        <v>2</v>
      </c>
      <c r="D159" s="18" t="s">
        <v>3</v>
      </c>
      <c r="E159" s="18" t="s">
        <v>4</v>
      </c>
      <c r="F159" s="18" t="s">
        <v>54</v>
      </c>
      <c r="G159" s="18" t="s">
        <v>6</v>
      </c>
      <c r="H159" s="18" t="s">
        <v>7</v>
      </c>
      <c r="I159" s="18" t="s">
        <v>55</v>
      </c>
      <c r="J159" s="18" t="s">
        <v>56</v>
      </c>
      <c r="K159" s="18" t="s">
        <v>77</v>
      </c>
      <c r="L159" s="57" t="s">
        <v>42</v>
      </c>
      <c r="M159" s="153" t="s">
        <v>43</v>
      </c>
      <c r="N159" s="153" t="s">
        <v>44</v>
      </c>
    </row>
    <row r="160" spans="2:30">
      <c r="B160" s="115" t="s">
        <v>45</v>
      </c>
      <c r="C160" s="134">
        <v>2661</v>
      </c>
      <c r="D160" s="134">
        <v>1486</v>
      </c>
      <c r="E160" s="134">
        <v>1358</v>
      </c>
      <c r="F160" s="134">
        <v>2232</v>
      </c>
      <c r="G160" s="134">
        <v>1607</v>
      </c>
      <c r="H160" s="134">
        <v>2536</v>
      </c>
      <c r="I160" s="134">
        <v>2969</v>
      </c>
      <c r="J160" s="134">
        <v>4070</v>
      </c>
      <c r="K160" s="134">
        <v>18919</v>
      </c>
      <c r="L160" s="179">
        <v>0.97244924184014392</v>
      </c>
      <c r="M160" s="134">
        <v>11880</v>
      </c>
      <c r="N160" s="134">
        <v>7039</v>
      </c>
    </row>
    <row r="161" spans="2:14">
      <c r="B161" s="115" t="s">
        <v>48</v>
      </c>
      <c r="C161" s="134">
        <v>21</v>
      </c>
      <c r="D161" s="134">
        <v>34</v>
      </c>
      <c r="E161" s="134">
        <v>56</v>
      </c>
      <c r="F161" s="134">
        <v>7</v>
      </c>
      <c r="G161" s="134"/>
      <c r="H161" s="134">
        <v>1</v>
      </c>
      <c r="I161" s="134">
        <v>7</v>
      </c>
      <c r="J161" s="134">
        <v>52</v>
      </c>
      <c r="K161" s="134">
        <v>178</v>
      </c>
      <c r="L161" s="179">
        <v>9.1493189411462356E-3</v>
      </c>
      <c r="M161" s="134">
        <v>119</v>
      </c>
      <c r="N161" s="134">
        <v>59</v>
      </c>
    </row>
    <row r="162" spans="2:14">
      <c r="B162" s="115" t="s">
        <v>78</v>
      </c>
      <c r="C162" s="134">
        <v>6</v>
      </c>
      <c r="D162" s="134">
        <v>78</v>
      </c>
      <c r="E162" s="134">
        <v>4</v>
      </c>
      <c r="F162" s="134">
        <v>1</v>
      </c>
      <c r="G162" s="134">
        <v>3</v>
      </c>
      <c r="H162" s="134">
        <v>6</v>
      </c>
      <c r="I162" s="134">
        <v>38</v>
      </c>
      <c r="J162" s="134">
        <v>11</v>
      </c>
      <c r="K162" s="134">
        <v>147</v>
      </c>
      <c r="L162" s="179">
        <v>7.5558982266769464E-3</v>
      </c>
      <c r="M162" s="134">
        <v>98</v>
      </c>
      <c r="N162" s="134">
        <v>49</v>
      </c>
    </row>
    <row r="163" spans="2:14">
      <c r="B163" s="115" t="s">
        <v>49</v>
      </c>
      <c r="C163" s="134">
        <v>8</v>
      </c>
      <c r="D163" s="134">
        <v>58</v>
      </c>
      <c r="E163" s="134">
        <v>23</v>
      </c>
      <c r="F163" s="134">
        <v>2</v>
      </c>
      <c r="G163" s="134">
        <v>2</v>
      </c>
      <c r="H163" s="134">
        <v>5</v>
      </c>
      <c r="I163" s="134">
        <v>5</v>
      </c>
      <c r="J163" s="134">
        <v>11</v>
      </c>
      <c r="K163" s="134">
        <v>114</v>
      </c>
      <c r="L163" s="179">
        <v>5.8596761757902854E-3</v>
      </c>
      <c r="M163" s="134">
        <v>98</v>
      </c>
      <c r="N163" s="134">
        <v>16</v>
      </c>
    </row>
    <row r="164" spans="2:14">
      <c r="B164" s="115" t="s">
        <v>79</v>
      </c>
      <c r="C164" s="134">
        <v>5</v>
      </c>
      <c r="D164" s="134">
        <v>38</v>
      </c>
      <c r="E164" s="134">
        <v>1</v>
      </c>
      <c r="F164" s="134"/>
      <c r="G164" s="134">
        <v>4</v>
      </c>
      <c r="H164" s="134">
        <v>1</v>
      </c>
      <c r="I164" s="134"/>
      <c r="J164" s="134">
        <v>6</v>
      </c>
      <c r="K164" s="134">
        <v>55</v>
      </c>
      <c r="L164" s="179">
        <v>2.8270367514777691E-3</v>
      </c>
      <c r="M164" s="134">
        <v>49</v>
      </c>
      <c r="N164" s="134">
        <v>6</v>
      </c>
    </row>
    <row r="165" spans="2:14">
      <c r="B165" s="115" t="s">
        <v>50</v>
      </c>
      <c r="C165" s="134">
        <v>3</v>
      </c>
      <c r="D165" s="134">
        <v>8</v>
      </c>
      <c r="E165" s="134"/>
      <c r="F165" s="134"/>
      <c r="G165" s="134"/>
      <c r="H165" s="134"/>
      <c r="I165" s="134">
        <v>2</v>
      </c>
      <c r="J165" s="134">
        <v>12</v>
      </c>
      <c r="K165" s="134">
        <v>25</v>
      </c>
      <c r="L165" s="179">
        <v>1.2850167052171678E-3</v>
      </c>
      <c r="M165" s="134">
        <v>11</v>
      </c>
      <c r="N165" s="134">
        <v>14</v>
      </c>
    </row>
    <row r="166" spans="2:14">
      <c r="B166" s="115" t="s">
        <v>80</v>
      </c>
      <c r="C166" s="134">
        <v>3</v>
      </c>
      <c r="D166" s="134">
        <v>2</v>
      </c>
      <c r="E166" s="134">
        <v>1</v>
      </c>
      <c r="F166" s="134"/>
      <c r="G166" s="134"/>
      <c r="H166" s="134"/>
      <c r="I166" s="134">
        <v>4</v>
      </c>
      <c r="J166" s="134">
        <v>2</v>
      </c>
      <c r="K166" s="134">
        <v>12</v>
      </c>
      <c r="L166" s="179">
        <v>6.1680801850424051E-4</v>
      </c>
      <c r="M166" s="134">
        <v>6</v>
      </c>
      <c r="N166" s="134">
        <v>6</v>
      </c>
    </row>
    <row r="167" spans="2:14">
      <c r="B167" s="115" t="s">
        <v>51</v>
      </c>
      <c r="C167" s="134">
        <v>3</v>
      </c>
      <c r="D167" s="134">
        <v>1</v>
      </c>
      <c r="E167" s="134"/>
      <c r="F167" s="134"/>
      <c r="G167" s="134"/>
      <c r="H167" s="134"/>
      <c r="I167" s="134"/>
      <c r="J167" s="134"/>
      <c r="K167" s="134">
        <v>4</v>
      </c>
      <c r="L167" s="179">
        <v>2.0560267283474686E-4</v>
      </c>
      <c r="M167" s="134">
        <v>4</v>
      </c>
      <c r="N167" s="134">
        <v>0</v>
      </c>
    </row>
    <row r="168" spans="2:14">
      <c r="B168" s="115" t="s">
        <v>69</v>
      </c>
      <c r="C168" s="134"/>
      <c r="D168" s="134"/>
      <c r="E168" s="134">
        <v>1</v>
      </c>
      <c r="F168" s="134"/>
      <c r="G168" s="134"/>
      <c r="H168" s="134"/>
      <c r="I168" s="134"/>
      <c r="J168" s="134"/>
      <c r="K168" s="134">
        <v>1</v>
      </c>
      <c r="L168" s="179">
        <v>5.1400668208686716E-5</v>
      </c>
      <c r="M168" s="134">
        <v>1</v>
      </c>
      <c r="N168" s="134">
        <v>0</v>
      </c>
    </row>
    <row r="169" spans="2:14">
      <c r="B169" s="163" t="s">
        <v>77</v>
      </c>
      <c r="C169" s="164">
        <v>2710</v>
      </c>
      <c r="D169" s="164">
        <v>1705</v>
      </c>
      <c r="E169" s="164">
        <v>1444</v>
      </c>
      <c r="F169" s="164">
        <v>2242</v>
      </c>
      <c r="G169" s="164">
        <v>1616</v>
      </c>
      <c r="H169" s="164">
        <v>2549</v>
      </c>
      <c r="I169" s="164">
        <v>3025</v>
      </c>
      <c r="J169" s="164">
        <v>4164</v>
      </c>
      <c r="K169" s="164">
        <v>19455</v>
      </c>
      <c r="L169" s="166">
        <v>1</v>
      </c>
      <c r="M169" s="164">
        <v>12266</v>
      </c>
      <c r="N169" s="164">
        <v>7189</v>
      </c>
    </row>
    <row r="171" spans="2:14">
      <c r="B171" s="18" t="s">
        <v>81</v>
      </c>
      <c r="C171" s="18" t="s">
        <v>2</v>
      </c>
      <c r="D171" s="18" t="s">
        <v>3</v>
      </c>
      <c r="E171" s="18" t="s">
        <v>4</v>
      </c>
      <c r="F171" s="18" t="s">
        <v>54</v>
      </c>
      <c r="G171" s="18" t="s">
        <v>6</v>
      </c>
      <c r="H171" s="18" t="s">
        <v>7</v>
      </c>
      <c r="I171" s="18" t="s">
        <v>55</v>
      </c>
      <c r="J171" s="18" t="s">
        <v>56</v>
      </c>
      <c r="K171" s="18" t="s">
        <v>77</v>
      </c>
    </row>
    <row r="172" spans="2:14">
      <c r="B172" s="115" t="s">
        <v>82</v>
      </c>
      <c r="C172" s="134">
        <v>1840</v>
      </c>
      <c r="D172" s="134">
        <v>256</v>
      </c>
      <c r="E172" s="134">
        <v>77</v>
      </c>
      <c r="F172" s="134"/>
      <c r="G172" s="134"/>
      <c r="H172" s="134">
        <v>505</v>
      </c>
      <c r="I172" s="134">
        <v>900</v>
      </c>
      <c r="J172" s="134">
        <v>2490</v>
      </c>
      <c r="K172" s="134">
        <v>6068</v>
      </c>
    </row>
    <row r="173" spans="2:14">
      <c r="B173" s="115" t="s">
        <v>83</v>
      </c>
      <c r="C173" s="134">
        <v>175</v>
      </c>
      <c r="D173" s="134">
        <v>355</v>
      </c>
      <c r="E173" s="134">
        <v>472</v>
      </c>
      <c r="F173" s="134">
        <v>2242</v>
      </c>
      <c r="G173" s="134">
        <v>146</v>
      </c>
      <c r="H173" s="134">
        <v>9</v>
      </c>
      <c r="I173" s="134">
        <v>730</v>
      </c>
      <c r="J173" s="134">
        <v>22</v>
      </c>
      <c r="K173" s="134">
        <v>4151</v>
      </c>
    </row>
    <row r="174" spans="2:14">
      <c r="B174" s="115" t="s">
        <v>84</v>
      </c>
      <c r="C174" s="134"/>
      <c r="D174" s="134">
        <v>896</v>
      </c>
      <c r="E174" s="134">
        <v>895</v>
      </c>
      <c r="F174" s="134"/>
      <c r="G174" s="134"/>
      <c r="H174" s="134">
        <v>1555</v>
      </c>
      <c r="I174" s="134"/>
      <c r="J174" s="134"/>
      <c r="K174" s="134">
        <v>3346</v>
      </c>
    </row>
    <row r="175" spans="2:14">
      <c r="B175" s="115" t="s">
        <v>85</v>
      </c>
      <c r="C175" s="134">
        <v>247</v>
      </c>
      <c r="D175" s="134">
        <v>90</v>
      </c>
      <c r="E175" s="134"/>
      <c r="F175" s="134"/>
      <c r="G175" s="134"/>
      <c r="H175" s="134">
        <v>241</v>
      </c>
      <c r="I175" s="134">
        <v>954</v>
      </c>
      <c r="J175" s="134"/>
      <c r="K175" s="134">
        <v>1532</v>
      </c>
    </row>
    <row r="176" spans="2:14">
      <c r="B176" s="115" t="s">
        <v>86</v>
      </c>
      <c r="C176" s="134">
        <v>233</v>
      </c>
      <c r="D176" s="134"/>
      <c r="E176" s="134"/>
      <c r="F176" s="134"/>
      <c r="G176" s="134"/>
      <c r="H176" s="134"/>
      <c r="I176" s="134"/>
      <c r="J176" s="134">
        <v>1024</v>
      </c>
      <c r="K176" s="134">
        <v>1257</v>
      </c>
    </row>
    <row r="177" spans="2:11">
      <c r="B177" s="115" t="s">
        <v>62</v>
      </c>
      <c r="C177" s="134">
        <v>211</v>
      </c>
      <c r="D177" s="134">
        <v>107</v>
      </c>
      <c r="E177" s="134"/>
      <c r="F177" s="134"/>
      <c r="G177" s="134"/>
      <c r="H177" s="134"/>
      <c r="I177" s="134">
        <v>246</v>
      </c>
      <c r="J177" s="134">
        <v>568</v>
      </c>
      <c r="K177" s="134">
        <v>1132</v>
      </c>
    </row>
    <row r="178" spans="2:11">
      <c r="B178" s="115" t="s">
        <v>87</v>
      </c>
      <c r="C178" s="134"/>
      <c r="D178" s="134">
        <v>1</v>
      </c>
      <c r="E178" s="134"/>
      <c r="F178" s="134"/>
      <c r="G178" s="134">
        <v>736</v>
      </c>
      <c r="H178" s="134">
        <v>173</v>
      </c>
      <c r="I178" s="134">
        <v>113</v>
      </c>
      <c r="J178" s="134">
        <v>36</v>
      </c>
      <c r="K178" s="134">
        <v>1059</v>
      </c>
    </row>
    <row r="179" spans="2:11">
      <c r="B179" s="115" t="s">
        <v>88</v>
      </c>
      <c r="C179" s="134"/>
      <c r="D179" s="134"/>
      <c r="E179" s="134"/>
      <c r="F179" s="134"/>
      <c r="G179" s="134">
        <v>723</v>
      </c>
      <c r="H179" s="134">
        <v>65</v>
      </c>
      <c r="I179" s="134"/>
      <c r="J179" s="134"/>
      <c r="K179" s="134">
        <v>788</v>
      </c>
    </row>
    <row r="180" spans="2:11">
      <c r="B180" s="115" t="s">
        <v>89</v>
      </c>
      <c r="C180" s="134"/>
      <c r="D180" s="134"/>
      <c r="E180" s="134"/>
      <c r="F180" s="134"/>
      <c r="G180" s="134">
        <v>8</v>
      </c>
      <c r="H180" s="134"/>
      <c r="I180" s="134">
        <v>20</v>
      </c>
      <c r="J180" s="134">
        <v>24</v>
      </c>
      <c r="K180" s="134">
        <v>52</v>
      </c>
    </row>
    <row r="181" spans="2:11">
      <c r="B181" s="115" t="s">
        <v>90</v>
      </c>
      <c r="C181" s="134"/>
      <c r="D181" s="134"/>
      <c r="E181" s="134"/>
      <c r="F181" s="134"/>
      <c r="G181" s="134"/>
      <c r="H181" s="134"/>
      <c r="I181" s="134">
        <v>34</v>
      </c>
      <c r="J181" s="134"/>
      <c r="K181" s="134">
        <v>34</v>
      </c>
    </row>
    <row r="182" spans="2:11">
      <c r="B182" s="115" t="s">
        <v>91</v>
      </c>
      <c r="C182" s="134"/>
      <c r="D182" s="134"/>
      <c r="E182" s="134"/>
      <c r="F182" s="134"/>
      <c r="G182" s="134"/>
      <c r="H182" s="134"/>
      <c r="I182" s="134">
        <v>28</v>
      </c>
      <c r="J182" s="134"/>
      <c r="K182" s="134">
        <v>28</v>
      </c>
    </row>
    <row r="183" spans="2:11">
      <c r="B183" s="115" t="s">
        <v>92</v>
      </c>
      <c r="C183" s="134">
        <v>4</v>
      </c>
      <c r="D183" s="134"/>
      <c r="E183" s="134"/>
      <c r="F183" s="134"/>
      <c r="G183" s="134">
        <v>3</v>
      </c>
      <c r="H183" s="134">
        <v>1</v>
      </c>
      <c r="I183" s="134"/>
      <c r="J183" s="134"/>
      <c r="K183" s="134">
        <v>8</v>
      </c>
    </row>
    <row r="184" spans="2:11">
      <c r="B184" s="163" t="s">
        <v>77</v>
      </c>
      <c r="C184" s="164">
        <v>2710</v>
      </c>
      <c r="D184" s="164">
        <v>1705</v>
      </c>
      <c r="E184" s="164">
        <v>1444</v>
      </c>
      <c r="F184" s="164">
        <v>2242</v>
      </c>
      <c r="G184" s="164">
        <v>1616</v>
      </c>
      <c r="H184" s="164">
        <v>2549</v>
      </c>
      <c r="I184" s="164">
        <v>3025</v>
      </c>
      <c r="J184" s="164">
        <v>4164</v>
      </c>
      <c r="K184" s="164">
        <v>19455</v>
      </c>
    </row>
  </sheetData>
  <sheetProtection algorithmName="SHA-512" hashValue="1gMQ0Rtrb5PuSfWf9zWhBqiVhQ5BTKtSeUn3df1p1GpVkmlctKpjRoZoULvfhm5EuBI4k7djPGt6txmDDD36Lw==" saltValue="lkgQ3jH9dgLF1y22hthl6g==" spinCount="100000" sheet="1" objects="1" scenario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06E6D-3CB5-44AD-ACE0-25CEE6601757}">
  <dimension ref="A2:AE42"/>
  <sheetViews>
    <sheetView showGridLines="0" topLeftCell="A2" zoomScale="90" zoomScaleNormal="90" workbookViewId="0">
      <selection activeCell="B70" sqref="B70:K88"/>
    </sheetView>
  </sheetViews>
  <sheetFormatPr baseColWidth="10" defaultColWidth="11.42578125" defaultRowHeight="15"/>
  <cols>
    <col min="1" max="1" width="30.42578125" bestFit="1" customWidth="1"/>
    <col min="2" max="2" width="6.140625" bestFit="1" customWidth="1"/>
    <col min="3" max="3" width="8.140625" bestFit="1" customWidth="1"/>
    <col min="4" max="4" width="6.5703125" bestFit="1" customWidth="1"/>
    <col min="5" max="5" width="7.28515625" customWidth="1"/>
    <col min="6" max="6" width="7.140625" bestFit="1" customWidth="1"/>
    <col min="7" max="8" width="6" bestFit="1" customWidth="1"/>
    <col min="9" max="9" width="7.5703125" bestFit="1" customWidth="1"/>
    <col min="10" max="10" width="11.42578125" bestFit="1" customWidth="1"/>
    <col min="11" max="11" width="9.140625" bestFit="1" customWidth="1"/>
    <col min="12" max="12" width="11" bestFit="1" customWidth="1"/>
    <col min="13" max="13" width="10.140625" bestFit="1" customWidth="1"/>
    <col min="14" max="14" width="7.140625" bestFit="1" customWidth="1"/>
    <col min="15" max="15" width="5.85546875" bestFit="1" customWidth="1"/>
  </cols>
  <sheetData>
    <row r="2" spans="1:31" ht="44.25" customHeight="1">
      <c r="E2" s="81" t="s">
        <v>93</v>
      </c>
    </row>
    <row r="3" spans="1:31" s="34" customFormat="1" ht="25.5" customHeight="1">
      <c r="A3" s="18" t="s">
        <v>94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82" t="s">
        <v>8</v>
      </c>
      <c r="I3" s="83" t="s">
        <v>9</v>
      </c>
      <c r="J3" s="84" t="s">
        <v>10</v>
      </c>
      <c r="K3" s="18" t="s">
        <v>11</v>
      </c>
      <c r="L3" s="18" t="s">
        <v>12</v>
      </c>
      <c r="M3" s="18" t="s">
        <v>13</v>
      </c>
      <c r="N3" s="18" t="s">
        <v>14</v>
      </c>
      <c r="O3" s="18" t="s">
        <v>42</v>
      </c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40"/>
      <c r="AB3" s="86"/>
      <c r="AC3" s="33"/>
      <c r="AD3" s="33"/>
      <c r="AE3" s="33"/>
    </row>
    <row r="4" spans="1:31" s="34" customFormat="1" ht="15" customHeight="1">
      <c r="A4" s="115" t="s">
        <v>95</v>
      </c>
      <c r="B4" s="117">
        <v>143</v>
      </c>
      <c r="C4" s="117">
        <v>305</v>
      </c>
      <c r="D4" s="117">
        <v>357</v>
      </c>
      <c r="E4" s="87">
        <v>196</v>
      </c>
      <c r="F4" s="109">
        <v>216</v>
      </c>
      <c r="G4" s="117">
        <v>561</v>
      </c>
      <c r="H4" s="117">
        <v>177</v>
      </c>
      <c r="I4" s="180">
        <v>511</v>
      </c>
      <c r="J4" s="117">
        <v>375</v>
      </c>
      <c r="K4" s="117">
        <v>605</v>
      </c>
      <c r="L4" s="117">
        <v>731</v>
      </c>
      <c r="M4" s="117">
        <v>752</v>
      </c>
      <c r="N4" s="113">
        <v>4929</v>
      </c>
      <c r="O4" s="181">
        <v>0.57447552447552452</v>
      </c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33"/>
      <c r="AB4" s="33"/>
      <c r="AC4" s="33"/>
      <c r="AD4" s="33"/>
      <c r="AE4" s="33"/>
    </row>
    <row r="5" spans="1:31" s="34" customFormat="1" ht="15" customHeight="1">
      <c r="A5" s="115" t="s">
        <v>96</v>
      </c>
      <c r="B5" s="117">
        <v>106</v>
      </c>
      <c r="C5" s="117">
        <v>140</v>
      </c>
      <c r="D5" s="117">
        <v>169</v>
      </c>
      <c r="E5" s="109">
        <v>140</v>
      </c>
      <c r="F5" s="109">
        <v>155</v>
      </c>
      <c r="G5" s="117">
        <v>213</v>
      </c>
      <c r="H5" s="117">
        <v>168</v>
      </c>
      <c r="I5" s="180">
        <v>204</v>
      </c>
      <c r="J5" s="117">
        <v>185</v>
      </c>
      <c r="K5" s="117">
        <v>193</v>
      </c>
      <c r="L5" s="160">
        <v>181</v>
      </c>
      <c r="M5" s="117">
        <v>117</v>
      </c>
      <c r="N5" s="113">
        <v>1971</v>
      </c>
      <c r="O5" s="181">
        <v>0.22972027972027972</v>
      </c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33"/>
      <c r="AB5" s="33"/>
      <c r="AC5" s="33"/>
      <c r="AD5" s="33"/>
      <c r="AE5" s="33"/>
    </row>
    <row r="6" spans="1:31" s="34" customFormat="1" ht="15" customHeight="1">
      <c r="A6" s="115" t="s">
        <v>97</v>
      </c>
      <c r="B6" s="117">
        <v>100</v>
      </c>
      <c r="C6" s="117">
        <v>62</v>
      </c>
      <c r="D6" s="117">
        <v>98</v>
      </c>
      <c r="E6" s="109">
        <v>91</v>
      </c>
      <c r="F6" s="109">
        <v>76</v>
      </c>
      <c r="G6" s="117">
        <v>72</v>
      </c>
      <c r="H6" s="117">
        <v>63</v>
      </c>
      <c r="I6" s="180">
        <v>75</v>
      </c>
      <c r="J6" s="117">
        <v>57</v>
      </c>
      <c r="K6" s="117">
        <v>63</v>
      </c>
      <c r="L6" s="160">
        <v>82</v>
      </c>
      <c r="M6" s="117">
        <v>31</v>
      </c>
      <c r="N6" s="113">
        <v>870</v>
      </c>
      <c r="O6" s="181">
        <v>0.10139860139860139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33"/>
      <c r="AB6" s="33"/>
      <c r="AC6" s="33"/>
      <c r="AD6" s="33"/>
      <c r="AE6" s="33"/>
    </row>
    <row r="7" spans="1:31" s="34" customFormat="1" ht="15" customHeight="1">
      <c r="A7" s="115" t="s">
        <v>98</v>
      </c>
      <c r="B7" s="117">
        <v>24</v>
      </c>
      <c r="C7" s="117">
        <v>15</v>
      </c>
      <c r="D7" s="117">
        <v>25</v>
      </c>
      <c r="E7" s="170">
        <v>22</v>
      </c>
      <c r="F7" s="109">
        <v>27</v>
      </c>
      <c r="G7" s="117">
        <v>21</v>
      </c>
      <c r="H7" s="117">
        <v>29</v>
      </c>
      <c r="I7" s="117">
        <v>39</v>
      </c>
      <c r="J7" s="117">
        <v>25</v>
      </c>
      <c r="K7" s="117">
        <v>24</v>
      </c>
      <c r="L7" s="160">
        <v>28</v>
      </c>
      <c r="M7" s="117">
        <v>25</v>
      </c>
      <c r="N7" s="113">
        <v>304</v>
      </c>
      <c r="O7" s="181">
        <v>3.5431235431235435E-2</v>
      </c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33"/>
      <c r="AB7" s="33"/>
      <c r="AC7" s="33"/>
      <c r="AD7" s="33"/>
      <c r="AE7" s="33"/>
    </row>
    <row r="8" spans="1:31" s="34" customFormat="1" ht="15" customHeight="1">
      <c r="A8" s="115" t="s">
        <v>99</v>
      </c>
      <c r="B8" s="117">
        <v>0</v>
      </c>
      <c r="C8" s="117">
        <v>0</v>
      </c>
      <c r="D8" s="117">
        <v>29</v>
      </c>
      <c r="E8" s="117">
        <v>0</v>
      </c>
      <c r="F8" s="117">
        <v>0</v>
      </c>
      <c r="G8" s="117">
        <v>13</v>
      </c>
      <c r="H8" s="117">
        <v>0</v>
      </c>
      <c r="I8" s="160">
        <v>27</v>
      </c>
      <c r="J8" s="117">
        <v>15</v>
      </c>
      <c r="K8" s="117">
        <v>78</v>
      </c>
      <c r="L8" s="160">
        <v>175</v>
      </c>
      <c r="M8" s="109">
        <v>126</v>
      </c>
      <c r="N8" s="113">
        <v>463</v>
      </c>
      <c r="O8" s="181">
        <v>5.3962703962703966E-2</v>
      </c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33"/>
      <c r="AB8" s="33"/>
      <c r="AC8" s="33"/>
      <c r="AD8" s="33"/>
      <c r="AE8" s="33"/>
    </row>
    <row r="9" spans="1:31" s="34" customFormat="1" ht="15" customHeight="1">
      <c r="A9" s="115" t="s">
        <v>100</v>
      </c>
      <c r="B9" s="117">
        <v>0</v>
      </c>
      <c r="C9" s="117">
        <v>0</v>
      </c>
      <c r="D9" s="117">
        <v>0</v>
      </c>
      <c r="E9" s="109">
        <v>0</v>
      </c>
      <c r="F9" s="109">
        <v>0</v>
      </c>
      <c r="G9" s="117">
        <v>0</v>
      </c>
      <c r="H9" s="117">
        <v>0</v>
      </c>
      <c r="I9" s="180">
        <v>0</v>
      </c>
      <c r="J9" s="117">
        <v>16</v>
      </c>
      <c r="K9" s="117">
        <v>9</v>
      </c>
      <c r="L9" s="160">
        <v>9</v>
      </c>
      <c r="M9" s="117">
        <v>9</v>
      </c>
      <c r="N9" s="113">
        <v>43</v>
      </c>
      <c r="O9" s="181">
        <v>5.0116550116550114E-3</v>
      </c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33"/>
      <c r="AB9" s="33"/>
      <c r="AC9" s="33"/>
      <c r="AD9" s="33"/>
      <c r="AE9" s="33"/>
    </row>
    <row r="10" spans="1:31" s="34" customFormat="1" ht="15" customHeight="1">
      <c r="A10" s="163" t="s">
        <v>77</v>
      </c>
      <c r="B10" s="167">
        <v>373</v>
      </c>
      <c r="C10" s="167">
        <v>522</v>
      </c>
      <c r="D10" s="167">
        <v>678</v>
      </c>
      <c r="E10" s="167">
        <v>449</v>
      </c>
      <c r="F10" s="167">
        <v>474</v>
      </c>
      <c r="G10" s="167">
        <v>880</v>
      </c>
      <c r="H10" s="167">
        <v>437</v>
      </c>
      <c r="I10" s="167">
        <v>856</v>
      </c>
      <c r="J10" s="167">
        <v>673</v>
      </c>
      <c r="K10" s="167">
        <v>972</v>
      </c>
      <c r="L10" s="167">
        <v>1206</v>
      </c>
      <c r="M10" s="167">
        <v>1060</v>
      </c>
      <c r="N10" s="167">
        <v>8580</v>
      </c>
      <c r="O10" s="182">
        <v>1</v>
      </c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33"/>
      <c r="AB10" s="33"/>
      <c r="AC10" s="33"/>
      <c r="AD10" s="33"/>
      <c r="AE10" s="33"/>
    </row>
    <row r="12" spans="1:31" ht="18.75">
      <c r="E12" s="81" t="s">
        <v>101</v>
      </c>
    </row>
    <row r="13" spans="1:31">
      <c r="A13" s="18" t="s">
        <v>94</v>
      </c>
      <c r="B13" s="18" t="s">
        <v>2</v>
      </c>
      <c r="C13" s="18" t="s">
        <v>3</v>
      </c>
      <c r="D13" s="18" t="s">
        <v>4</v>
      </c>
      <c r="E13" s="18" t="s">
        <v>5</v>
      </c>
      <c r="F13" s="18" t="s">
        <v>6</v>
      </c>
      <c r="G13" s="18" t="s">
        <v>7</v>
      </c>
      <c r="H13" s="82" t="s">
        <v>8</v>
      </c>
      <c r="I13" s="83" t="s">
        <v>9</v>
      </c>
      <c r="J13" s="84" t="s">
        <v>10</v>
      </c>
      <c r="K13" s="18" t="s">
        <v>11</v>
      </c>
      <c r="L13" s="18" t="s">
        <v>12</v>
      </c>
      <c r="M13" s="18" t="s">
        <v>13</v>
      </c>
      <c r="N13" s="18" t="s">
        <v>14</v>
      </c>
      <c r="O13" s="18" t="s">
        <v>42</v>
      </c>
    </row>
    <row r="14" spans="1:31">
      <c r="A14" s="115" t="s">
        <v>95</v>
      </c>
      <c r="B14" s="117">
        <v>208</v>
      </c>
      <c r="C14" s="117">
        <v>700</v>
      </c>
      <c r="D14" s="117">
        <v>198</v>
      </c>
      <c r="E14" s="109">
        <v>248</v>
      </c>
      <c r="F14" s="109">
        <v>1178</v>
      </c>
      <c r="G14" s="117">
        <v>913</v>
      </c>
      <c r="H14" s="117">
        <v>559</v>
      </c>
      <c r="I14" s="180">
        <v>784</v>
      </c>
      <c r="J14" s="117">
        <v>862</v>
      </c>
      <c r="K14" s="117">
        <v>361</v>
      </c>
      <c r="L14" s="117">
        <v>462</v>
      </c>
      <c r="M14" s="117">
        <v>435</v>
      </c>
      <c r="N14" s="113">
        <v>6908</v>
      </c>
      <c r="O14" s="181">
        <v>0.51850183892516699</v>
      </c>
    </row>
    <row r="15" spans="1:31">
      <c r="A15" s="115" t="s">
        <v>96</v>
      </c>
      <c r="B15" s="117">
        <v>165</v>
      </c>
      <c r="C15" s="117">
        <v>175</v>
      </c>
      <c r="D15" s="117">
        <v>152</v>
      </c>
      <c r="E15" s="109">
        <v>265</v>
      </c>
      <c r="F15" s="109">
        <v>371</v>
      </c>
      <c r="G15" s="117">
        <v>323</v>
      </c>
      <c r="H15" s="117">
        <v>277</v>
      </c>
      <c r="I15" s="180">
        <v>282</v>
      </c>
      <c r="J15" s="117">
        <v>251</v>
      </c>
      <c r="K15" s="117">
        <v>243</v>
      </c>
      <c r="L15" s="160">
        <v>226</v>
      </c>
      <c r="M15" s="117">
        <v>173</v>
      </c>
      <c r="N15" s="113">
        <v>2903</v>
      </c>
      <c r="O15" s="181">
        <v>0.21789386774750433</v>
      </c>
    </row>
    <row r="16" spans="1:31">
      <c r="A16" s="115" t="s">
        <v>97</v>
      </c>
      <c r="B16" s="117">
        <v>58</v>
      </c>
      <c r="C16" s="117">
        <v>65</v>
      </c>
      <c r="D16" s="117">
        <v>42</v>
      </c>
      <c r="E16" s="109">
        <v>74</v>
      </c>
      <c r="F16" s="109">
        <v>57</v>
      </c>
      <c r="G16" s="117">
        <v>45</v>
      </c>
      <c r="H16" s="117">
        <v>41</v>
      </c>
      <c r="I16" s="180">
        <v>53</v>
      </c>
      <c r="J16" s="117">
        <v>65</v>
      </c>
      <c r="K16" s="117">
        <v>62</v>
      </c>
      <c r="L16" s="160">
        <v>55</v>
      </c>
      <c r="M16" s="117">
        <v>53</v>
      </c>
      <c r="N16" s="113">
        <v>670</v>
      </c>
      <c r="O16" s="181">
        <v>5.0288973954814985E-2</v>
      </c>
    </row>
    <row r="17" spans="1:15">
      <c r="A17" s="115" t="s">
        <v>98</v>
      </c>
      <c r="B17" s="117">
        <v>19</v>
      </c>
      <c r="C17" s="117">
        <v>21</v>
      </c>
      <c r="D17" s="117">
        <v>21</v>
      </c>
      <c r="E17" s="170">
        <v>52</v>
      </c>
      <c r="F17" s="170">
        <v>36</v>
      </c>
      <c r="G17" s="117">
        <v>31</v>
      </c>
      <c r="H17" s="117">
        <v>31</v>
      </c>
      <c r="I17" s="117">
        <v>34</v>
      </c>
      <c r="J17" s="117">
        <v>29</v>
      </c>
      <c r="K17" s="117">
        <v>24</v>
      </c>
      <c r="L17" s="160">
        <v>23</v>
      </c>
      <c r="M17" s="117">
        <v>11</v>
      </c>
      <c r="N17" s="113">
        <v>332</v>
      </c>
      <c r="O17" s="181">
        <v>2.4919312467162051E-2</v>
      </c>
    </row>
    <row r="18" spans="1:15">
      <c r="A18" s="115" t="s">
        <v>99</v>
      </c>
      <c r="B18" s="117">
        <v>0</v>
      </c>
      <c r="C18" s="117">
        <v>0</v>
      </c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60">
        <v>0</v>
      </c>
      <c r="J18" s="117">
        <v>0</v>
      </c>
      <c r="K18" s="117">
        <v>0</v>
      </c>
      <c r="L18" s="160">
        <v>0</v>
      </c>
      <c r="M18" s="109">
        <v>0</v>
      </c>
      <c r="N18" s="113">
        <v>0</v>
      </c>
      <c r="O18" s="181">
        <v>0</v>
      </c>
    </row>
    <row r="19" spans="1:15">
      <c r="A19" s="115" t="s">
        <v>100</v>
      </c>
      <c r="B19" s="117">
        <v>7</v>
      </c>
      <c r="C19" s="117">
        <v>10</v>
      </c>
      <c r="D19" s="117">
        <v>9</v>
      </c>
      <c r="E19" s="109">
        <v>11</v>
      </c>
      <c r="F19" s="109">
        <v>8</v>
      </c>
      <c r="G19" s="117">
        <v>5</v>
      </c>
      <c r="H19" s="117">
        <v>13</v>
      </c>
      <c r="I19" s="180">
        <v>4</v>
      </c>
      <c r="J19" s="117">
        <v>15</v>
      </c>
      <c r="K19" s="117">
        <v>10</v>
      </c>
      <c r="L19" s="160">
        <v>16</v>
      </c>
      <c r="M19" s="117">
        <v>10</v>
      </c>
      <c r="N19" s="113">
        <v>118</v>
      </c>
      <c r="O19" s="181">
        <v>8.8568640696539813E-3</v>
      </c>
    </row>
    <row r="20" spans="1:15">
      <c r="A20" s="183" t="s">
        <v>102</v>
      </c>
      <c r="B20" s="117">
        <v>0</v>
      </c>
      <c r="C20" s="117">
        <v>0</v>
      </c>
      <c r="D20" s="117">
        <v>0</v>
      </c>
      <c r="E20" s="109">
        <v>993</v>
      </c>
      <c r="F20" s="117">
        <v>76</v>
      </c>
      <c r="G20" s="117">
        <v>73</v>
      </c>
      <c r="H20" s="117">
        <v>15</v>
      </c>
      <c r="I20" s="160">
        <v>205</v>
      </c>
      <c r="J20" s="117">
        <v>379</v>
      </c>
      <c r="K20" s="117">
        <v>158</v>
      </c>
      <c r="L20" s="160">
        <v>280</v>
      </c>
      <c r="M20" s="109">
        <v>213</v>
      </c>
      <c r="N20" s="113">
        <v>2392</v>
      </c>
      <c r="O20" s="181">
        <v>0.17953914283569766</v>
      </c>
    </row>
    <row r="21" spans="1:15">
      <c r="A21" s="163" t="s">
        <v>77</v>
      </c>
      <c r="B21" s="167">
        <v>457</v>
      </c>
      <c r="C21" s="167">
        <v>971</v>
      </c>
      <c r="D21" s="167">
        <v>422</v>
      </c>
      <c r="E21" s="167">
        <v>1643</v>
      </c>
      <c r="F21" s="167">
        <v>1726</v>
      </c>
      <c r="G21" s="167">
        <v>1390</v>
      </c>
      <c r="H21" s="167">
        <v>936</v>
      </c>
      <c r="I21" s="167">
        <v>1362</v>
      </c>
      <c r="J21" s="167">
        <v>1601</v>
      </c>
      <c r="K21" s="167">
        <v>858</v>
      </c>
      <c r="L21" s="167">
        <v>1062</v>
      </c>
      <c r="M21" s="167">
        <v>895</v>
      </c>
      <c r="N21" s="167">
        <v>13323</v>
      </c>
      <c r="O21" s="182">
        <v>1</v>
      </c>
    </row>
    <row r="23" spans="1:15" ht="18.75">
      <c r="B23" s="80"/>
      <c r="C23" s="80"/>
      <c r="D23" s="80"/>
      <c r="E23" s="81" t="s">
        <v>103</v>
      </c>
      <c r="F23" s="80"/>
      <c r="G23" s="80"/>
      <c r="H23" s="80"/>
      <c r="I23" s="80"/>
      <c r="J23" s="80"/>
      <c r="K23" s="80"/>
      <c r="L23" s="80"/>
      <c r="M23" s="80"/>
      <c r="N23" s="80"/>
    </row>
    <row r="24" spans="1:15">
      <c r="A24" s="18" t="s">
        <v>94</v>
      </c>
      <c r="B24" s="18" t="s">
        <v>2</v>
      </c>
      <c r="C24" s="18" t="s">
        <v>3</v>
      </c>
      <c r="D24" s="18" t="s">
        <v>4</v>
      </c>
      <c r="E24" s="18" t="s">
        <v>5</v>
      </c>
      <c r="F24" s="18" t="s">
        <v>6</v>
      </c>
      <c r="G24" s="18" t="s">
        <v>7</v>
      </c>
      <c r="H24" s="82" t="s">
        <v>8</v>
      </c>
      <c r="I24" s="88" t="s">
        <v>9</v>
      </c>
      <c r="J24" s="84" t="s">
        <v>10</v>
      </c>
      <c r="K24" s="18" t="s">
        <v>11</v>
      </c>
      <c r="L24" s="18" t="s">
        <v>12</v>
      </c>
      <c r="M24" s="18" t="s">
        <v>13</v>
      </c>
      <c r="N24" s="18" t="s">
        <v>14</v>
      </c>
      <c r="O24" s="18" t="s">
        <v>42</v>
      </c>
    </row>
    <row r="25" spans="1:15">
      <c r="A25" s="184" t="s">
        <v>95</v>
      </c>
      <c r="B25" s="134">
        <v>349</v>
      </c>
      <c r="C25" s="134">
        <v>590</v>
      </c>
      <c r="D25" s="134">
        <v>420</v>
      </c>
      <c r="E25" s="134">
        <v>553</v>
      </c>
      <c r="F25" s="134">
        <v>868</v>
      </c>
      <c r="G25" s="134">
        <v>561</v>
      </c>
      <c r="H25" s="134">
        <v>479</v>
      </c>
      <c r="I25" s="134">
        <v>389</v>
      </c>
      <c r="J25" s="134">
        <v>209</v>
      </c>
      <c r="K25" s="134">
        <v>127</v>
      </c>
      <c r="L25" s="134">
        <v>163</v>
      </c>
      <c r="M25" s="134">
        <v>242</v>
      </c>
      <c r="N25" s="113">
        <v>4950</v>
      </c>
      <c r="O25" s="181">
        <v>0.32664642998548238</v>
      </c>
    </row>
    <row r="26" spans="1:15">
      <c r="A26" s="184" t="s">
        <v>96</v>
      </c>
      <c r="B26" s="134">
        <v>174</v>
      </c>
      <c r="C26" s="134">
        <v>218</v>
      </c>
      <c r="D26" s="134">
        <v>241</v>
      </c>
      <c r="E26" s="134">
        <v>256</v>
      </c>
      <c r="F26" s="134">
        <v>219</v>
      </c>
      <c r="G26" s="134">
        <v>186</v>
      </c>
      <c r="H26" s="134">
        <v>380</v>
      </c>
      <c r="I26" s="134">
        <v>250</v>
      </c>
      <c r="J26" s="134">
        <v>286</v>
      </c>
      <c r="K26" s="134">
        <v>148</v>
      </c>
      <c r="L26" s="134">
        <v>115</v>
      </c>
      <c r="M26" s="134">
        <v>280</v>
      </c>
      <c r="N26" s="113">
        <v>2753</v>
      </c>
      <c r="O26" s="181">
        <v>0.18166820641414808</v>
      </c>
    </row>
    <row r="27" spans="1:15">
      <c r="A27" s="184" t="s">
        <v>97</v>
      </c>
      <c r="B27" s="134">
        <v>108</v>
      </c>
      <c r="C27" s="134">
        <v>83</v>
      </c>
      <c r="D27" s="134">
        <v>117</v>
      </c>
      <c r="E27" s="134">
        <v>137</v>
      </c>
      <c r="F27" s="134">
        <v>104</v>
      </c>
      <c r="G27" s="134">
        <v>85</v>
      </c>
      <c r="H27" s="134">
        <v>98</v>
      </c>
      <c r="I27" s="134">
        <v>105</v>
      </c>
      <c r="J27" s="134">
        <v>101</v>
      </c>
      <c r="K27" s="134">
        <v>84</v>
      </c>
      <c r="L27" s="134">
        <v>104</v>
      </c>
      <c r="M27" s="134">
        <v>121</v>
      </c>
      <c r="N27" s="113">
        <v>1247</v>
      </c>
      <c r="O27" s="181">
        <v>8.228850468523162E-2</v>
      </c>
    </row>
    <row r="28" spans="1:15">
      <c r="A28" s="184" t="s">
        <v>98</v>
      </c>
      <c r="B28" s="134">
        <v>18</v>
      </c>
      <c r="C28" s="134">
        <v>19</v>
      </c>
      <c r="D28" s="134">
        <v>15</v>
      </c>
      <c r="E28" s="134">
        <v>19</v>
      </c>
      <c r="F28" s="134">
        <v>18</v>
      </c>
      <c r="G28" s="134">
        <v>12</v>
      </c>
      <c r="H28" s="134">
        <v>28</v>
      </c>
      <c r="I28" s="134">
        <v>12</v>
      </c>
      <c r="J28" s="134">
        <v>33</v>
      </c>
      <c r="K28" s="134">
        <v>17</v>
      </c>
      <c r="L28" s="134">
        <v>21</v>
      </c>
      <c r="M28" s="134">
        <v>22</v>
      </c>
      <c r="N28" s="113">
        <v>234</v>
      </c>
      <c r="O28" s="181">
        <v>1.5441467599313712E-2</v>
      </c>
    </row>
    <row r="29" spans="1:15">
      <c r="A29" s="184" t="s">
        <v>99</v>
      </c>
      <c r="B29" s="134">
        <v>0</v>
      </c>
      <c r="C29" s="134">
        <v>0</v>
      </c>
      <c r="D29" s="134">
        <v>0</v>
      </c>
      <c r="E29" s="134">
        <v>0</v>
      </c>
      <c r="F29" s="134">
        <v>0</v>
      </c>
      <c r="G29" s="134">
        <v>0</v>
      </c>
      <c r="H29" s="134">
        <v>0</v>
      </c>
      <c r="I29" s="134">
        <v>0</v>
      </c>
      <c r="J29" s="134">
        <v>0</v>
      </c>
      <c r="K29" s="134">
        <v>0</v>
      </c>
      <c r="L29" s="134">
        <v>0</v>
      </c>
      <c r="M29" s="134">
        <v>0</v>
      </c>
      <c r="N29" s="113">
        <v>0</v>
      </c>
      <c r="O29" s="181">
        <v>0</v>
      </c>
    </row>
    <row r="30" spans="1:15">
      <c r="A30" s="184" t="s">
        <v>100</v>
      </c>
      <c r="B30" s="134">
        <v>8</v>
      </c>
      <c r="C30" s="134">
        <v>9</v>
      </c>
      <c r="D30" s="134">
        <v>6</v>
      </c>
      <c r="E30" s="134">
        <v>2</v>
      </c>
      <c r="F30" s="134">
        <v>4</v>
      </c>
      <c r="G30" s="134">
        <v>2</v>
      </c>
      <c r="H30" s="134">
        <v>7</v>
      </c>
      <c r="I30" s="134">
        <v>0</v>
      </c>
      <c r="J30" s="134">
        <v>5</v>
      </c>
      <c r="K30" s="134">
        <v>5</v>
      </c>
      <c r="L30" s="134">
        <v>7</v>
      </c>
      <c r="M30" s="134">
        <v>4</v>
      </c>
      <c r="N30" s="113">
        <v>59</v>
      </c>
      <c r="O30" s="181">
        <v>3.8933614887158505E-3</v>
      </c>
    </row>
    <row r="31" spans="1:15">
      <c r="A31" s="185" t="s">
        <v>102</v>
      </c>
      <c r="B31" s="134">
        <v>244</v>
      </c>
      <c r="C31" s="134">
        <v>130</v>
      </c>
      <c r="D31" s="134">
        <v>129</v>
      </c>
      <c r="E31" s="134">
        <v>225</v>
      </c>
      <c r="F31" s="134">
        <v>681</v>
      </c>
      <c r="G31" s="134">
        <v>603</v>
      </c>
      <c r="H31" s="134">
        <v>913</v>
      </c>
      <c r="I31" s="134">
        <v>893</v>
      </c>
      <c r="J31" s="134">
        <v>559</v>
      </c>
      <c r="K31" s="134">
        <v>632</v>
      </c>
      <c r="L31" s="134">
        <v>369</v>
      </c>
      <c r="M31" s="134">
        <v>533</v>
      </c>
      <c r="N31" s="113">
        <v>5911</v>
      </c>
      <c r="O31" s="181">
        <v>0.39006202982710836</v>
      </c>
    </row>
    <row r="32" spans="1:15">
      <c r="A32" s="163" t="s">
        <v>77</v>
      </c>
      <c r="B32" s="167">
        <v>901</v>
      </c>
      <c r="C32" s="167">
        <v>1049</v>
      </c>
      <c r="D32" s="167">
        <v>928</v>
      </c>
      <c r="E32" s="167">
        <v>1192</v>
      </c>
      <c r="F32" s="167">
        <v>1894</v>
      </c>
      <c r="G32" s="167">
        <v>1449</v>
      </c>
      <c r="H32" s="167">
        <v>1905</v>
      </c>
      <c r="I32" s="167">
        <v>1649</v>
      </c>
      <c r="J32" s="167">
        <v>1193</v>
      </c>
      <c r="K32" s="167">
        <v>1013</v>
      </c>
      <c r="L32" s="167">
        <v>779</v>
      </c>
      <c r="M32" s="167">
        <v>1202</v>
      </c>
      <c r="N32" s="167">
        <v>15154</v>
      </c>
      <c r="O32" s="182">
        <v>1</v>
      </c>
    </row>
    <row r="33" spans="1:14"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</row>
    <row r="34" spans="1:14">
      <c r="B34" s="80"/>
      <c r="C34" s="80"/>
      <c r="D34" s="80"/>
      <c r="E34" s="80"/>
      <c r="F34" s="80"/>
      <c r="G34" s="80"/>
      <c r="H34" s="80"/>
      <c r="I34" s="80"/>
      <c r="J34" s="80"/>
    </row>
    <row r="35" spans="1:14" ht="18.75">
      <c r="B35" s="80"/>
      <c r="C35" s="80"/>
      <c r="D35" s="80"/>
      <c r="E35" s="81" t="s">
        <v>104</v>
      </c>
      <c r="F35" s="80"/>
      <c r="G35" s="80"/>
      <c r="H35" s="80"/>
      <c r="I35" s="80"/>
      <c r="J35" s="80"/>
    </row>
    <row r="36" spans="1:14">
      <c r="A36" s="18" t="s">
        <v>94</v>
      </c>
      <c r="B36" s="18" t="s">
        <v>2</v>
      </c>
      <c r="C36" s="18" t="s">
        <v>3</v>
      </c>
      <c r="D36" s="18" t="s">
        <v>4</v>
      </c>
      <c r="E36" s="18" t="s">
        <v>5</v>
      </c>
      <c r="F36" s="18" t="s">
        <v>6</v>
      </c>
      <c r="G36" s="18" t="s">
        <v>7</v>
      </c>
      <c r="H36" s="82" t="s">
        <v>8</v>
      </c>
      <c r="I36" s="88" t="s">
        <v>9</v>
      </c>
      <c r="J36" s="18" t="s">
        <v>14</v>
      </c>
      <c r="K36" s="18" t="s">
        <v>42</v>
      </c>
    </row>
    <row r="37" spans="1:14">
      <c r="A37" s="185" t="s">
        <v>105</v>
      </c>
      <c r="B37" s="134">
        <v>147</v>
      </c>
      <c r="C37" s="134">
        <v>552</v>
      </c>
      <c r="D37" s="134">
        <v>612</v>
      </c>
      <c r="E37" s="134">
        <v>3167</v>
      </c>
      <c r="F37" s="134">
        <v>10754</v>
      </c>
      <c r="G37" s="134">
        <v>3617</v>
      </c>
      <c r="H37" s="134">
        <v>2471</v>
      </c>
      <c r="I37" s="134">
        <v>2831</v>
      </c>
      <c r="J37" s="134">
        <v>24151</v>
      </c>
      <c r="K37" s="181">
        <f>J37/$J$9</f>
        <v>1509.4375</v>
      </c>
    </row>
    <row r="38" spans="1:14">
      <c r="A38" s="185" t="s">
        <v>106</v>
      </c>
      <c r="B38" s="134">
        <v>682</v>
      </c>
      <c r="C38" s="134">
        <v>1518</v>
      </c>
      <c r="D38" s="134">
        <v>1725</v>
      </c>
      <c r="E38" s="134">
        <v>7094</v>
      </c>
      <c r="F38" s="134">
        <v>2452</v>
      </c>
      <c r="G38" s="134">
        <v>1782</v>
      </c>
      <c r="H38" s="134">
        <v>1468</v>
      </c>
      <c r="I38" s="134">
        <v>1624</v>
      </c>
      <c r="J38" s="134">
        <v>18345</v>
      </c>
      <c r="K38" s="181">
        <f t="shared" ref="K38:K42" si="0">J38/$J$9</f>
        <v>1146.5625</v>
      </c>
    </row>
    <row r="39" spans="1:14">
      <c r="A39" s="185" t="s">
        <v>107</v>
      </c>
      <c r="B39" s="134">
        <v>92</v>
      </c>
      <c r="C39" s="134">
        <v>297</v>
      </c>
      <c r="D39" s="134">
        <v>426</v>
      </c>
      <c r="E39" s="134">
        <v>876</v>
      </c>
      <c r="F39" s="134">
        <v>585</v>
      </c>
      <c r="G39" s="134">
        <v>535</v>
      </c>
      <c r="H39" s="134">
        <v>517</v>
      </c>
      <c r="I39" s="134">
        <v>508</v>
      </c>
      <c r="J39" s="134">
        <v>3836</v>
      </c>
      <c r="K39" s="181">
        <f t="shared" si="0"/>
        <v>239.75</v>
      </c>
    </row>
    <row r="40" spans="1:14">
      <c r="A40" s="185" t="s">
        <v>108</v>
      </c>
      <c r="B40" s="134">
        <v>20</v>
      </c>
      <c r="C40" s="134">
        <v>22</v>
      </c>
      <c r="D40" s="134">
        <v>125</v>
      </c>
      <c r="E40" s="134">
        <v>168</v>
      </c>
      <c r="F40" s="134">
        <v>74</v>
      </c>
      <c r="G40" s="134">
        <v>61</v>
      </c>
      <c r="H40" s="134">
        <v>23</v>
      </c>
      <c r="I40" s="134">
        <v>55</v>
      </c>
      <c r="J40" s="134">
        <v>548</v>
      </c>
      <c r="K40" s="181">
        <f t="shared" si="0"/>
        <v>34.25</v>
      </c>
    </row>
    <row r="41" spans="1:14">
      <c r="A41" s="185" t="s">
        <v>102</v>
      </c>
      <c r="B41" s="134">
        <v>175</v>
      </c>
      <c r="C41" s="134">
        <v>355</v>
      </c>
      <c r="D41" s="134">
        <v>472</v>
      </c>
      <c r="E41" s="134">
        <v>2242</v>
      </c>
      <c r="F41" s="134">
        <v>146</v>
      </c>
      <c r="G41" s="134">
        <v>9</v>
      </c>
      <c r="H41" s="134">
        <v>730</v>
      </c>
      <c r="I41" s="134">
        <v>22</v>
      </c>
      <c r="J41" s="134">
        <v>4151</v>
      </c>
      <c r="K41" s="181">
        <f t="shared" si="0"/>
        <v>259.4375</v>
      </c>
    </row>
    <row r="42" spans="1:14">
      <c r="A42" s="163" t="s">
        <v>77</v>
      </c>
      <c r="B42" s="167">
        <v>1116</v>
      </c>
      <c r="C42" s="167">
        <v>2745</v>
      </c>
      <c r="D42" s="167">
        <v>3360</v>
      </c>
      <c r="E42" s="167">
        <v>13547</v>
      </c>
      <c r="F42" s="167">
        <v>14011</v>
      </c>
      <c r="G42" s="167">
        <v>6004</v>
      </c>
      <c r="H42" s="167">
        <v>5209</v>
      </c>
      <c r="I42" s="167">
        <v>5748</v>
      </c>
      <c r="J42" s="167">
        <v>51740</v>
      </c>
      <c r="K42" s="186">
        <f t="shared" si="0"/>
        <v>3233.75</v>
      </c>
    </row>
  </sheetData>
  <sheetProtection algorithmName="SHA-512" hashValue="llCu3LBjaE4yV5kFw1IQGzBlZ22eB5zVsXD2oVAEUFpUanRvTBbF532Uss9YO5OnO5cchXTpSPYtW0efrdhyqw==" saltValue="iIJDq8uKAW2a5A70WyD4bQ==" spinCount="100000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D55"/>
  <sheetViews>
    <sheetView topLeftCell="A2" workbookViewId="0">
      <pane ySplit="6" topLeftCell="A38" activePane="bottomLeft" state="frozen"/>
      <selection activeCell="A2" sqref="A2"/>
      <selection pane="bottomLeft" activeCell="E49" sqref="E49"/>
    </sheetView>
  </sheetViews>
  <sheetFormatPr baseColWidth="10" defaultColWidth="11.42578125" defaultRowHeight="12.75"/>
  <cols>
    <col min="1" max="1" width="11.42578125" style="1"/>
    <col min="2" max="2" width="41.140625" style="6" customWidth="1"/>
    <col min="3" max="3" width="60.42578125" style="6" customWidth="1"/>
    <col min="4" max="4" width="26.5703125" style="6" customWidth="1"/>
    <col min="5" max="16384" width="11.42578125" style="1"/>
  </cols>
  <sheetData>
    <row r="3" spans="2:4" ht="15" customHeight="1">
      <c r="B3" s="198" t="s">
        <v>252</v>
      </c>
      <c r="C3" s="198"/>
      <c r="D3" s="198"/>
    </row>
    <row r="4" spans="2:4" ht="15" customHeight="1">
      <c r="B4" s="199" t="s">
        <v>253</v>
      </c>
      <c r="C4" s="199"/>
      <c r="D4" s="199"/>
    </row>
    <row r="5" spans="2:4" ht="18.75" customHeight="1">
      <c r="B5" s="200"/>
      <c r="C5" s="200"/>
      <c r="D5" s="200"/>
    </row>
    <row r="7" spans="2:4" ht="29.25" customHeight="1">
      <c r="B7" s="187" t="s">
        <v>254</v>
      </c>
      <c r="C7" s="187" t="s">
        <v>255</v>
      </c>
      <c r="D7" s="187" t="s">
        <v>256</v>
      </c>
    </row>
    <row r="8" spans="2:4" ht="15" customHeight="1">
      <c r="B8" s="188">
        <v>1</v>
      </c>
      <c r="C8" s="189" t="s">
        <v>257</v>
      </c>
      <c r="D8" s="188" t="s">
        <v>258</v>
      </c>
    </row>
    <row r="9" spans="2:4" ht="15" customHeight="1">
      <c r="B9" s="188">
        <v>2</v>
      </c>
      <c r="C9" s="189" t="s">
        <v>259</v>
      </c>
      <c r="D9" s="195" t="s">
        <v>260</v>
      </c>
    </row>
    <row r="10" spans="2:4" ht="15" customHeight="1">
      <c r="B10" s="188">
        <v>3</v>
      </c>
      <c r="C10" s="189" t="s">
        <v>261</v>
      </c>
      <c r="D10" s="196"/>
    </row>
    <row r="11" spans="2:4" ht="15" customHeight="1">
      <c r="B11" s="188">
        <v>4</v>
      </c>
      <c r="C11" s="189" t="s">
        <v>262</v>
      </c>
      <c r="D11" s="196"/>
    </row>
    <row r="12" spans="2:4" ht="15" customHeight="1">
      <c r="B12" s="188">
        <v>5</v>
      </c>
      <c r="C12" s="189" t="s">
        <v>263</v>
      </c>
      <c r="D12" s="196"/>
    </row>
    <row r="13" spans="2:4" ht="15" customHeight="1">
      <c r="B13" s="188">
        <v>6</v>
      </c>
      <c r="C13" s="189" t="s">
        <v>264</v>
      </c>
      <c r="D13" s="196"/>
    </row>
    <row r="14" spans="2:4" ht="15" customHeight="1">
      <c r="B14" s="188">
        <v>7</v>
      </c>
      <c r="C14" s="189" t="s">
        <v>265</v>
      </c>
      <c r="D14" s="196"/>
    </row>
    <row r="15" spans="2:4" ht="15" customHeight="1">
      <c r="B15" s="188">
        <v>8</v>
      </c>
      <c r="C15" s="189" t="s">
        <v>266</v>
      </c>
      <c r="D15" s="196"/>
    </row>
    <row r="16" spans="2:4" ht="15" customHeight="1">
      <c r="B16" s="188">
        <v>9</v>
      </c>
      <c r="C16" s="189" t="s">
        <v>267</v>
      </c>
      <c r="D16" s="196"/>
    </row>
    <row r="17" spans="2:4" ht="15" customHeight="1">
      <c r="B17" s="188">
        <v>10</v>
      </c>
      <c r="C17" s="189" t="s">
        <v>268</v>
      </c>
      <c r="D17" s="196"/>
    </row>
    <row r="18" spans="2:4" ht="15" customHeight="1">
      <c r="B18" s="188">
        <v>11</v>
      </c>
      <c r="C18" s="189" t="s">
        <v>269</v>
      </c>
      <c r="D18" s="196"/>
    </row>
    <row r="19" spans="2:4" ht="15" customHeight="1">
      <c r="B19" s="188">
        <v>12</v>
      </c>
      <c r="C19" s="189" t="s">
        <v>270</v>
      </c>
      <c r="D19" s="196"/>
    </row>
    <row r="20" spans="2:4" ht="15" customHeight="1">
      <c r="B20" s="188">
        <v>13</v>
      </c>
      <c r="C20" s="189" t="s">
        <v>271</v>
      </c>
      <c r="D20" s="196"/>
    </row>
    <row r="21" spans="2:4" ht="15" customHeight="1">
      <c r="B21" s="188">
        <v>14</v>
      </c>
      <c r="C21" s="189" t="s">
        <v>122</v>
      </c>
      <c r="D21" s="196"/>
    </row>
    <row r="22" spans="2:4" ht="15" customHeight="1">
      <c r="B22" s="188">
        <v>15</v>
      </c>
      <c r="C22" s="189" t="s">
        <v>272</v>
      </c>
      <c r="D22" s="196"/>
    </row>
    <row r="23" spans="2:4" ht="15" customHeight="1">
      <c r="B23" s="188">
        <v>16</v>
      </c>
      <c r="C23" s="189" t="s">
        <v>273</v>
      </c>
      <c r="D23" s="196"/>
    </row>
    <row r="24" spans="2:4" ht="15" customHeight="1">
      <c r="B24" s="188">
        <v>17</v>
      </c>
      <c r="C24" s="189" t="s">
        <v>274</v>
      </c>
      <c r="D24" s="196"/>
    </row>
    <row r="25" spans="2:4" ht="15" customHeight="1">
      <c r="B25" s="188">
        <v>18</v>
      </c>
      <c r="C25" s="189" t="s">
        <v>275</v>
      </c>
      <c r="D25" s="196"/>
    </row>
    <row r="26" spans="2:4" ht="15.75" customHeight="1">
      <c r="B26" s="188">
        <v>19</v>
      </c>
      <c r="C26" s="189" t="s">
        <v>276</v>
      </c>
      <c r="D26" s="196"/>
    </row>
    <row r="27" spans="2:4" ht="15" customHeight="1" thickBot="1">
      <c r="B27" s="188">
        <v>20</v>
      </c>
      <c r="C27" s="189" t="s">
        <v>277</v>
      </c>
      <c r="D27" s="197"/>
    </row>
    <row r="28" spans="2:4" ht="15" customHeight="1" thickBot="1">
      <c r="B28" s="102">
        <v>21</v>
      </c>
      <c r="C28" s="103" t="s">
        <v>278</v>
      </c>
      <c r="D28" s="104" t="s">
        <v>30</v>
      </c>
    </row>
    <row r="29" spans="2:4" ht="15" customHeight="1">
      <c r="B29" s="188">
        <v>22</v>
      </c>
      <c r="C29" s="189" t="s">
        <v>279</v>
      </c>
      <c r="D29" s="195" t="s">
        <v>280</v>
      </c>
    </row>
    <row r="30" spans="2:4" ht="15" customHeight="1">
      <c r="B30" s="188">
        <v>23</v>
      </c>
      <c r="C30" s="189" t="s">
        <v>281</v>
      </c>
      <c r="D30" s="196"/>
    </row>
    <row r="31" spans="2:4" ht="15" customHeight="1">
      <c r="B31" s="188">
        <v>24</v>
      </c>
      <c r="C31" s="189" t="s">
        <v>282</v>
      </c>
      <c r="D31" s="196"/>
    </row>
    <row r="32" spans="2:4" ht="15" customHeight="1">
      <c r="B32" s="188">
        <v>25</v>
      </c>
      <c r="C32" s="189" t="s">
        <v>283</v>
      </c>
      <c r="D32" s="196"/>
    </row>
    <row r="33" spans="2:4" ht="15" customHeight="1">
      <c r="B33" s="188">
        <v>26</v>
      </c>
      <c r="C33" s="189" t="s">
        <v>284</v>
      </c>
      <c r="D33" s="196"/>
    </row>
    <row r="34" spans="2:4" ht="15" customHeight="1">
      <c r="B34" s="188">
        <v>27</v>
      </c>
      <c r="C34" s="189" t="s">
        <v>285</v>
      </c>
      <c r="D34" s="196"/>
    </row>
    <row r="35" spans="2:4" ht="15.75" customHeight="1">
      <c r="B35" s="188">
        <v>28</v>
      </c>
      <c r="C35" s="189" t="s">
        <v>286</v>
      </c>
      <c r="D35" s="196"/>
    </row>
    <row r="36" spans="2:4" ht="15" customHeight="1">
      <c r="B36" s="188">
        <v>29</v>
      </c>
      <c r="C36" s="189" t="s">
        <v>287</v>
      </c>
      <c r="D36" s="196"/>
    </row>
    <row r="37" spans="2:4" ht="15" customHeight="1">
      <c r="B37" s="188">
        <v>30</v>
      </c>
      <c r="C37" s="189" t="s">
        <v>288</v>
      </c>
      <c r="D37" s="196"/>
    </row>
    <row r="38" spans="2:4" ht="15" customHeight="1">
      <c r="B38" s="188">
        <v>31</v>
      </c>
      <c r="C38" s="189" t="s">
        <v>289</v>
      </c>
      <c r="D38" s="196"/>
    </row>
    <row r="39" spans="2:4" ht="15.75" customHeight="1">
      <c r="B39" s="188">
        <v>32</v>
      </c>
      <c r="C39" s="189" t="s">
        <v>290</v>
      </c>
      <c r="D39" s="196"/>
    </row>
    <row r="40" spans="2:4" ht="15.75" customHeight="1">
      <c r="B40" s="188">
        <v>33</v>
      </c>
      <c r="C40" s="189" t="s">
        <v>291</v>
      </c>
      <c r="D40" s="196"/>
    </row>
    <row r="41" spans="2:4" ht="15.75" customHeight="1">
      <c r="B41" s="188">
        <v>34</v>
      </c>
      <c r="C41" s="189" t="s">
        <v>292</v>
      </c>
      <c r="D41" s="196"/>
    </row>
    <row r="42" spans="2:4" ht="15" customHeight="1">
      <c r="B42" s="188">
        <v>35</v>
      </c>
      <c r="C42" s="189" t="s">
        <v>293</v>
      </c>
      <c r="D42" s="196"/>
    </row>
    <row r="43" spans="2:4" ht="15.75" customHeight="1">
      <c r="B43" s="188">
        <v>36</v>
      </c>
      <c r="C43" s="189" t="s">
        <v>294</v>
      </c>
      <c r="D43" s="196"/>
    </row>
    <row r="44" spans="2:4" ht="15.75" customHeight="1">
      <c r="B44" s="188">
        <v>37</v>
      </c>
      <c r="C44" s="189" t="s">
        <v>295</v>
      </c>
      <c r="D44" s="196"/>
    </row>
    <row r="45" spans="2:4" ht="15.75" customHeight="1">
      <c r="B45" s="188">
        <v>38</v>
      </c>
      <c r="C45" s="189" t="s">
        <v>296</v>
      </c>
      <c r="D45" s="196"/>
    </row>
    <row r="46" spans="2:4" ht="15.75" customHeight="1">
      <c r="B46" s="188">
        <v>39</v>
      </c>
      <c r="C46" s="189" t="s">
        <v>297</v>
      </c>
      <c r="D46" s="196"/>
    </row>
    <row r="47" spans="2:4" ht="15.75" customHeight="1" thickBot="1">
      <c r="B47" s="188">
        <v>40</v>
      </c>
      <c r="C47" s="189" t="s">
        <v>298</v>
      </c>
      <c r="D47" s="197"/>
    </row>
    <row r="48" spans="2:4" ht="13.5" thickBot="1">
      <c r="B48" s="24">
        <v>39</v>
      </c>
      <c r="C48" s="25" t="s">
        <v>299</v>
      </c>
      <c r="D48" s="26" t="s">
        <v>300</v>
      </c>
    </row>
    <row r="49" spans="2:4" ht="60">
      <c r="B49" s="188">
        <v>40</v>
      </c>
      <c r="C49" s="190" t="s">
        <v>301</v>
      </c>
      <c r="D49" s="191" t="s">
        <v>302</v>
      </c>
    </row>
    <row r="52" spans="2:4" ht="12.75" customHeight="1">
      <c r="C52" s="7" t="s">
        <v>303</v>
      </c>
    </row>
    <row r="53" spans="2:4" ht="12.75" customHeight="1">
      <c r="B53" s="29"/>
      <c r="C53" s="8" t="s">
        <v>304</v>
      </c>
      <c r="D53" s="29"/>
    </row>
    <row r="54" spans="2:4" ht="12.75" customHeight="1">
      <c r="B54" s="29"/>
      <c r="D54" s="29"/>
    </row>
    <row r="55" spans="2:4" ht="12.75" customHeight="1">
      <c r="B55" s="29"/>
      <c r="D55" s="29"/>
    </row>
  </sheetData>
  <sheetProtection algorithmName="SHA-512" hashValue="r22pgujkcwXhFBBmM7zmNJxj/Wf8WEco2HhUXBfI1q4krpodCnV6Hfs28WShAQueNzX4j49vu9A7hsUorzS2qw==" saltValue="YcziZyoTCJaTQZmhAP8wVw==" spinCount="100000" sheet="1" objects="1" scenarios="1"/>
  <mergeCells count="5">
    <mergeCell ref="D29:D47"/>
    <mergeCell ref="B3:D3"/>
    <mergeCell ref="B4:D4"/>
    <mergeCell ref="B5:D5"/>
    <mergeCell ref="D9:D27"/>
  </mergeCell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896E3-B183-4365-8129-15D5056CBD53}">
  <dimension ref="B3:D54"/>
  <sheetViews>
    <sheetView topLeftCell="A2" workbookViewId="0">
      <pane ySplit="6" topLeftCell="A8" activePane="bottomLeft" state="frozen"/>
      <selection activeCell="A2" sqref="A2"/>
      <selection pane="bottomLeft" activeCell="G45" sqref="G45"/>
    </sheetView>
  </sheetViews>
  <sheetFormatPr baseColWidth="10" defaultColWidth="11.42578125" defaultRowHeight="12.75"/>
  <cols>
    <col min="1" max="1" width="26.85546875" style="1" customWidth="1"/>
    <col min="2" max="2" width="8" style="6" customWidth="1"/>
    <col min="3" max="3" width="60.42578125" style="6" customWidth="1"/>
    <col min="4" max="4" width="26.5703125" style="6" customWidth="1"/>
    <col min="5" max="16384" width="11.42578125" style="1"/>
  </cols>
  <sheetData>
    <row r="3" spans="2:4" ht="15" customHeight="1">
      <c r="C3" s="3" t="s">
        <v>305</v>
      </c>
      <c r="D3" s="22"/>
    </row>
    <row r="4" spans="2:4" ht="15" customHeight="1">
      <c r="C4" s="4" t="s">
        <v>253</v>
      </c>
      <c r="D4" s="23"/>
    </row>
    <row r="5" spans="2:4" ht="18.75" customHeight="1">
      <c r="B5" s="200"/>
      <c r="C5" s="200"/>
      <c r="D5" s="200"/>
    </row>
    <row r="7" spans="2:4" ht="29.25" customHeight="1">
      <c r="B7" s="187" t="s">
        <v>254</v>
      </c>
      <c r="C7" s="187" t="s">
        <v>255</v>
      </c>
      <c r="D7" s="187" t="s">
        <v>256</v>
      </c>
    </row>
    <row r="8" spans="2:4" ht="15" customHeight="1">
      <c r="B8" s="188">
        <v>1</v>
      </c>
      <c r="C8" s="189" t="s">
        <v>257</v>
      </c>
      <c r="D8" s="188" t="s">
        <v>258</v>
      </c>
    </row>
    <row r="9" spans="2:4" ht="15" customHeight="1">
      <c r="B9" s="188">
        <v>2</v>
      </c>
      <c r="C9" s="189" t="s">
        <v>259</v>
      </c>
      <c r="D9" s="195" t="s">
        <v>260</v>
      </c>
    </row>
    <row r="10" spans="2:4" ht="15" customHeight="1">
      <c r="B10" s="188">
        <v>3</v>
      </c>
      <c r="C10" s="189" t="s">
        <v>261</v>
      </c>
      <c r="D10" s="196"/>
    </row>
    <row r="11" spans="2:4" ht="15" customHeight="1">
      <c r="B11" s="188">
        <v>4</v>
      </c>
      <c r="C11" s="189" t="s">
        <v>262</v>
      </c>
      <c r="D11" s="196"/>
    </row>
    <row r="12" spans="2:4" ht="15" customHeight="1">
      <c r="B12" s="188">
        <v>5</v>
      </c>
      <c r="C12" s="189" t="s">
        <v>263</v>
      </c>
      <c r="D12" s="196"/>
    </row>
    <row r="13" spans="2:4" ht="15" customHeight="1">
      <c r="B13" s="188">
        <v>6</v>
      </c>
      <c r="C13" s="189" t="s">
        <v>264</v>
      </c>
      <c r="D13" s="196"/>
    </row>
    <row r="14" spans="2:4" ht="15" customHeight="1">
      <c r="B14" s="188">
        <v>7</v>
      </c>
      <c r="C14" s="189" t="s">
        <v>265</v>
      </c>
      <c r="D14" s="196"/>
    </row>
    <row r="15" spans="2:4" ht="15" customHeight="1">
      <c r="B15" s="188">
        <v>8</v>
      </c>
      <c r="C15" s="189" t="s">
        <v>266</v>
      </c>
      <c r="D15" s="196"/>
    </row>
    <row r="16" spans="2:4" ht="15" customHeight="1">
      <c r="B16" s="188">
        <v>9</v>
      </c>
      <c r="C16" s="189" t="s">
        <v>267</v>
      </c>
      <c r="D16" s="196"/>
    </row>
    <row r="17" spans="2:4" ht="15" customHeight="1">
      <c r="B17" s="188">
        <v>10</v>
      </c>
      <c r="C17" s="189" t="s">
        <v>268</v>
      </c>
      <c r="D17" s="196"/>
    </row>
    <row r="18" spans="2:4" ht="15" customHeight="1">
      <c r="B18" s="188">
        <v>11</v>
      </c>
      <c r="C18" s="189" t="s">
        <v>269</v>
      </c>
      <c r="D18" s="196"/>
    </row>
    <row r="19" spans="2:4" ht="15" customHeight="1">
      <c r="B19" s="188">
        <v>12</v>
      </c>
      <c r="C19" s="189" t="s">
        <v>270</v>
      </c>
      <c r="D19" s="196"/>
    </row>
    <row r="20" spans="2:4" ht="15" customHeight="1">
      <c r="B20" s="188">
        <v>13</v>
      </c>
      <c r="C20" s="189" t="s">
        <v>271</v>
      </c>
      <c r="D20" s="196"/>
    </row>
    <row r="21" spans="2:4" ht="15" customHeight="1">
      <c r="B21" s="188">
        <v>14</v>
      </c>
      <c r="C21" s="189" t="s">
        <v>122</v>
      </c>
      <c r="D21" s="196"/>
    </row>
    <row r="22" spans="2:4" ht="15" customHeight="1">
      <c r="B22" s="188">
        <v>15</v>
      </c>
      <c r="C22" s="189" t="s">
        <v>272</v>
      </c>
      <c r="D22" s="196"/>
    </row>
    <row r="23" spans="2:4" ht="15" customHeight="1">
      <c r="B23" s="188">
        <v>16</v>
      </c>
      <c r="C23" s="189" t="s">
        <v>273</v>
      </c>
      <c r="D23" s="196"/>
    </row>
    <row r="24" spans="2:4" ht="15" customHeight="1">
      <c r="B24" s="188">
        <v>17</v>
      </c>
      <c r="C24" s="189" t="s">
        <v>274</v>
      </c>
      <c r="D24" s="196"/>
    </row>
    <row r="25" spans="2:4" ht="15" customHeight="1">
      <c r="B25" s="188">
        <v>18</v>
      </c>
      <c r="C25" s="189" t="s">
        <v>275</v>
      </c>
      <c r="D25" s="196"/>
    </row>
    <row r="26" spans="2:4" ht="15.75" customHeight="1">
      <c r="B26" s="188">
        <v>19</v>
      </c>
      <c r="C26" s="189" t="s">
        <v>276</v>
      </c>
      <c r="D26" s="196"/>
    </row>
    <row r="27" spans="2:4" ht="15" customHeight="1" thickBot="1">
      <c r="B27" s="188">
        <v>20</v>
      </c>
      <c r="C27" s="189" t="s">
        <v>277</v>
      </c>
      <c r="D27" s="197"/>
    </row>
    <row r="28" spans="2:4" ht="15" customHeight="1" thickBot="1">
      <c r="B28" s="102">
        <v>21</v>
      </c>
      <c r="C28" s="103" t="s">
        <v>278</v>
      </c>
      <c r="D28" s="104" t="s">
        <v>30</v>
      </c>
    </row>
    <row r="29" spans="2:4" ht="15" customHeight="1">
      <c r="B29" s="188">
        <v>22</v>
      </c>
      <c r="C29" s="189" t="s">
        <v>279</v>
      </c>
      <c r="D29" s="195" t="s">
        <v>280</v>
      </c>
    </row>
    <row r="30" spans="2:4" ht="15" customHeight="1">
      <c r="B30" s="188">
        <v>23</v>
      </c>
      <c r="C30" s="189" t="s">
        <v>281</v>
      </c>
      <c r="D30" s="196"/>
    </row>
    <row r="31" spans="2:4" ht="15" customHeight="1">
      <c r="B31" s="188">
        <v>24</v>
      </c>
      <c r="C31" s="189" t="s">
        <v>282</v>
      </c>
      <c r="D31" s="196"/>
    </row>
    <row r="32" spans="2:4" ht="15" customHeight="1">
      <c r="B32" s="188">
        <v>25</v>
      </c>
      <c r="C32" s="189" t="s">
        <v>283</v>
      </c>
      <c r="D32" s="196"/>
    </row>
    <row r="33" spans="2:4" ht="15" customHeight="1">
      <c r="B33" s="188">
        <v>26</v>
      </c>
      <c r="C33" s="189" t="s">
        <v>284</v>
      </c>
      <c r="D33" s="196"/>
    </row>
    <row r="34" spans="2:4" ht="15" customHeight="1">
      <c r="B34" s="188">
        <v>27</v>
      </c>
      <c r="C34" s="189" t="s">
        <v>285</v>
      </c>
      <c r="D34" s="196"/>
    </row>
    <row r="35" spans="2:4" ht="15.75" customHeight="1">
      <c r="B35" s="188">
        <v>28</v>
      </c>
      <c r="C35" s="189" t="s">
        <v>286</v>
      </c>
      <c r="D35" s="196"/>
    </row>
    <row r="36" spans="2:4" ht="15" customHeight="1">
      <c r="B36" s="188">
        <v>29</v>
      </c>
      <c r="C36" s="189" t="s">
        <v>287</v>
      </c>
      <c r="D36" s="196"/>
    </row>
    <row r="37" spans="2:4" ht="15" customHeight="1">
      <c r="B37" s="188">
        <v>30</v>
      </c>
      <c r="C37" s="189" t="s">
        <v>288</v>
      </c>
      <c r="D37" s="196"/>
    </row>
    <row r="38" spans="2:4" ht="15" customHeight="1">
      <c r="B38" s="188">
        <v>31</v>
      </c>
      <c r="C38" s="189" t="s">
        <v>289</v>
      </c>
      <c r="D38" s="196"/>
    </row>
    <row r="39" spans="2:4" ht="15.75" customHeight="1">
      <c r="B39" s="188">
        <v>32</v>
      </c>
      <c r="C39" s="189" t="s">
        <v>290</v>
      </c>
      <c r="D39" s="196"/>
    </row>
    <row r="40" spans="2:4" ht="15" customHeight="1">
      <c r="B40" s="188">
        <v>33</v>
      </c>
      <c r="C40" s="189" t="s">
        <v>291</v>
      </c>
      <c r="D40" s="196"/>
    </row>
    <row r="41" spans="2:4" ht="15.75" customHeight="1">
      <c r="B41" s="188">
        <v>34</v>
      </c>
      <c r="C41" s="189" t="s">
        <v>292</v>
      </c>
      <c r="D41" s="196"/>
    </row>
    <row r="42" spans="2:4" ht="15.75" customHeight="1">
      <c r="B42" s="188">
        <v>35</v>
      </c>
      <c r="C42" s="189" t="s">
        <v>293</v>
      </c>
      <c r="D42" s="196"/>
    </row>
    <row r="43" spans="2:4" ht="15.75" customHeight="1">
      <c r="B43" s="188">
        <v>36</v>
      </c>
      <c r="C43" s="189" t="s">
        <v>294</v>
      </c>
      <c r="D43" s="196"/>
    </row>
    <row r="44" spans="2:4" ht="15.75" customHeight="1">
      <c r="B44" s="188">
        <v>37</v>
      </c>
      <c r="C44" s="189" t="s">
        <v>295</v>
      </c>
      <c r="D44" s="196"/>
    </row>
    <row r="45" spans="2:4" ht="15.75" customHeight="1">
      <c r="B45" s="188">
        <v>38</v>
      </c>
      <c r="C45" s="189" t="s">
        <v>296</v>
      </c>
      <c r="D45" s="196"/>
    </row>
    <row r="46" spans="2:4" ht="15">
      <c r="B46" s="188">
        <v>39</v>
      </c>
      <c r="C46" s="189" t="s">
        <v>297</v>
      </c>
      <c r="D46" s="196"/>
    </row>
    <row r="47" spans="2:4" ht="15.75" thickBot="1">
      <c r="B47" s="188">
        <v>40</v>
      </c>
      <c r="C47" s="189" t="s">
        <v>298</v>
      </c>
      <c r="D47" s="197"/>
    </row>
    <row r="48" spans="2:4" ht="13.5" thickBot="1">
      <c r="B48" s="24">
        <v>41</v>
      </c>
      <c r="C48" s="25" t="s">
        <v>299</v>
      </c>
      <c r="D48" s="26" t="s">
        <v>300</v>
      </c>
    </row>
    <row r="49" spans="2:4" ht="60">
      <c r="B49" s="188">
        <v>42</v>
      </c>
      <c r="C49" s="190" t="s">
        <v>301</v>
      </c>
      <c r="D49" s="191" t="s">
        <v>302</v>
      </c>
    </row>
    <row r="50" spans="2:4">
      <c r="B50" s="29"/>
      <c r="D50" s="29"/>
    </row>
    <row r="51" spans="2:4">
      <c r="B51" s="5" t="s">
        <v>304</v>
      </c>
      <c r="C51" s="7" t="s">
        <v>303</v>
      </c>
    </row>
    <row r="52" spans="2:4">
      <c r="B52" s="29"/>
      <c r="C52" s="8" t="s">
        <v>304</v>
      </c>
      <c r="D52" s="29"/>
    </row>
    <row r="53" spans="2:4">
      <c r="B53" s="29"/>
      <c r="D53" s="29"/>
    </row>
    <row r="54" spans="2:4">
      <c r="B54" s="29"/>
      <c r="D54" s="29"/>
    </row>
  </sheetData>
  <sheetProtection algorithmName="SHA-512" hashValue="ZG+iTaSuzqtMQVdseRncKb5XVMUPFibeUiBBejAJg+lQ56CTr3TNaKha7A5ieLRHlKRLg/qeVZ0YyawZ2DrFXg==" saltValue="qzTtkGn4qjJ3DZ6jcsN0BQ==" spinCount="100000" sheet="1" objects="1" scenarios="1"/>
  <mergeCells count="3">
    <mergeCell ref="B5:D5"/>
    <mergeCell ref="D9:D27"/>
    <mergeCell ref="D29:D47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E31"/>
  <sheetViews>
    <sheetView workbookViewId="0">
      <selection activeCell="C26" sqref="C26:E27"/>
    </sheetView>
  </sheetViews>
  <sheetFormatPr baseColWidth="10" defaultColWidth="11.42578125" defaultRowHeight="12.75"/>
  <cols>
    <col min="1" max="1" width="11.42578125" style="29"/>
    <col min="2" max="2" width="11.42578125" style="1"/>
    <col min="3" max="3" width="4.5703125" style="1" customWidth="1"/>
    <col min="4" max="4" width="48.42578125" style="1" customWidth="1"/>
    <col min="5" max="5" width="26.5703125" style="1" customWidth="1"/>
    <col min="6" max="16384" width="11.42578125" style="1"/>
  </cols>
  <sheetData>
    <row r="3" spans="3:5" ht="15.75">
      <c r="C3" s="29"/>
      <c r="D3" s="3" t="s">
        <v>306</v>
      </c>
      <c r="E3" s="29"/>
    </row>
    <row r="4" spans="3:5">
      <c r="C4" s="29"/>
      <c r="D4" s="4" t="s">
        <v>307</v>
      </c>
      <c r="E4" s="29"/>
    </row>
    <row r="5" spans="3:5">
      <c r="C5" s="200"/>
      <c r="D5" s="200"/>
      <c r="E5" s="200"/>
    </row>
    <row r="7" spans="3:5" ht="15">
      <c r="C7" s="187" t="s">
        <v>254</v>
      </c>
      <c r="D7" s="187" t="s">
        <v>255</v>
      </c>
      <c r="E7" s="187" t="s">
        <v>256</v>
      </c>
    </row>
    <row r="8" spans="3:5" ht="15">
      <c r="C8" s="188">
        <v>1</v>
      </c>
      <c r="D8" s="189" t="s">
        <v>257</v>
      </c>
      <c r="E8" s="188" t="s">
        <v>258</v>
      </c>
    </row>
    <row r="9" spans="3:5" ht="15">
      <c r="C9" s="188">
        <v>2</v>
      </c>
      <c r="D9" s="189" t="s">
        <v>259</v>
      </c>
      <c r="E9" s="195" t="s">
        <v>260</v>
      </c>
    </row>
    <row r="10" spans="3:5" ht="15" customHeight="1">
      <c r="C10" s="188">
        <v>3</v>
      </c>
      <c r="D10" s="189" t="s">
        <v>261</v>
      </c>
      <c r="E10" s="196"/>
    </row>
    <row r="11" spans="3:5" ht="15" customHeight="1">
      <c r="C11" s="188">
        <v>4</v>
      </c>
      <c r="D11" s="189" t="s">
        <v>264</v>
      </c>
      <c r="E11" s="196"/>
    </row>
    <row r="12" spans="3:5" ht="15" customHeight="1">
      <c r="C12" s="188">
        <v>5</v>
      </c>
      <c r="D12" s="189" t="s">
        <v>265</v>
      </c>
      <c r="E12" s="196"/>
    </row>
    <row r="13" spans="3:5" ht="15" customHeight="1">
      <c r="C13" s="188">
        <v>6</v>
      </c>
      <c r="D13" s="189" t="s">
        <v>266</v>
      </c>
      <c r="E13" s="196"/>
    </row>
    <row r="14" spans="3:5" ht="15" customHeight="1">
      <c r="C14" s="188">
        <v>7</v>
      </c>
      <c r="D14" s="189" t="s">
        <v>267</v>
      </c>
      <c r="E14" s="196"/>
    </row>
    <row r="15" spans="3:5" ht="15" customHeight="1">
      <c r="C15" s="188">
        <v>8</v>
      </c>
      <c r="D15" s="189" t="s">
        <v>268</v>
      </c>
      <c r="E15" s="196"/>
    </row>
    <row r="16" spans="3:5" ht="15" customHeight="1">
      <c r="C16" s="188">
        <v>9</v>
      </c>
      <c r="D16" s="189" t="s">
        <v>269</v>
      </c>
      <c r="E16" s="196"/>
    </row>
    <row r="17" spans="3:5" ht="15" customHeight="1">
      <c r="C17" s="188">
        <v>10</v>
      </c>
      <c r="D17" s="189" t="s">
        <v>270</v>
      </c>
      <c r="E17" s="196"/>
    </row>
    <row r="18" spans="3:5" ht="15" customHeight="1">
      <c r="C18" s="188">
        <v>11</v>
      </c>
      <c r="D18" s="189" t="s">
        <v>271</v>
      </c>
      <c r="E18" s="196"/>
    </row>
    <row r="19" spans="3:5" ht="15" customHeight="1">
      <c r="C19" s="188">
        <v>12</v>
      </c>
      <c r="D19" s="189" t="s">
        <v>122</v>
      </c>
      <c r="E19" s="196"/>
    </row>
    <row r="20" spans="3:5" ht="15" customHeight="1">
      <c r="C20" s="188">
        <v>13</v>
      </c>
      <c r="D20" s="189" t="s">
        <v>272</v>
      </c>
      <c r="E20" s="196"/>
    </row>
    <row r="21" spans="3:5" ht="15" customHeight="1">
      <c r="C21" s="188">
        <v>14</v>
      </c>
      <c r="D21" s="189" t="s">
        <v>273</v>
      </c>
      <c r="E21" s="196"/>
    </row>
    <row r="22" spans="3:5" ht="15" customHeight="1">
      <c r="C22" s="188">
        <v>15</v>
      </c>
      <c r="D22" s="189" t="s">
        <v>274</v>
      </c>
      <c r="E22" s="196"/>
    </row>
    <row r="23" spans="3:5" ht="15" customHeight="1">
      <c r="C23" s="188">
        <v>16</v>
      </c>
      <c r="D23" s="189" t="s">
        <v>275</v>
      </c>
      <c r="E23" s="196"/>
    </row>
    <row r="24" spans="3:5" ht="15" customHeight="1">
      <c r="C24" s="188">
        <v>17</v>
      </c>
      <c r="D24" s="189" t="s">
        <v>276</v>
      </c>
      <c r="E24" s="196"/>
    </row>
    <row r="25" spans="3:5" ht="15.75" customHeight="1" thickBot="1">
      <c r="C25" s="188">
        <v>18</v>
      </c>
      <c r="D25" s="189" t="s">
        <v>277</v>
      </c>
      <c r="E25" s="196"/>
    </row>
    <row r="26" spans="3:5" ht="13.5" thickBot="1">
      <c r="C26" s="24">
        <v>19</v>
      </c>
      <c r="D26" s="25" t="s">
        <v>299</v>
      </c>
      <c r="E26" s="26" t="s">
        <v>300</v>
      </c>
    </row>
    <row r="27" spans="3:5" ht="60">
      <c r="C27" s="188">
        <v>20</v>
      </c>
      <c r="D27" s="190" t="s">
        <v>301</v>
      </c>
      <c r="E27" s="191" t="s">
        <v>302</v>
      </c>
    </row>
    <row r="30" spans="3:5">
      <c r="C30" s="29"/>
      <c r="D30" s="9" t="s">
        <v>303</v>
      </c>
      <c r="E30" s="29"/>
    </row>
    <row r="31" spans="3:5">
      <c r="C31" s="29"/>
      <c r="D31" s="5" t="s">
        <v>304</v>
      </c>
      <c r="E31" s="29"/>
    </row>
  </sheetData>
  <sheetProtection algorithmName="SHA-512" hashValue="1Jc+aFIXebco+ZFJ8vF5J6yYOlnYN5tzly/8JZ8eCSKrXZICvoyXZ4HzO2soZmwhmdX3R75JZfqDlzHvqJMSiw==" saltValue="AWwSZ1VpXE0SZHmchO2R5A==" spinCount="100000" sheet="1" objects="1" scenarios="1"/>
  <mergeCells count="2">
    <mergeCell ref="C5:E5"/>
    <mergeCell ref="E9:E25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E48"/>
  <sheetViews>
    <sheetView workbookViewId="0">
      <selection activeCell="K19" sqref="K19"/>
    </sheetView>
  </sheetViews>
  <sheetFormatPr baseColWidth="10" defaultColWidth="11.42578125" defaultRowHeight="12.75"/>
  <cols>
    <col min="1" max="1" width="11.42578125" style="29"/>
    <col min="2" max="2" width="11.42578125" style="1"/>
    <col min="3" max="3" width="4.5703125" style="1" customWidth="1"/>
    <col min="4" max="4" width="48.42578125" style="1" customWidth="1"/>
    <col min="5" max="5" width="26.5703125" style="1" customWidth="1"/>
    <col min="6" max="6" width="4.140625" style="1" customWidth="1"/>
    <col min="7" max="16384" width="11.42578125" style="1"/>
  </cols>
  <sheetData>
    <row r="3" spans="3:5" ht="15.75">
      <c r="C3" s="100"/>
      <c r="D3" s="22" t="s">
        <v>308</v>
      </c>
      <c r="E3" s="100"/>
    </row>
    <row r="4" spans="3:5">
      <c r="C4" s="100"/>
      <c r="D4" s="101"/>
      <c r="E4" s="100"/>
    </row>
    <row r="5" spans="3:5" ht="18.75" customHeight="1">
      <c r="C5" s="200" t="s">
        <v>309</v>
      </c>
      <c r="D5" s="200"/>
      <c r="E5" s="200"/>
    </row>
    <row r="7" spans="3:5" ht="29.25" customHeight="1">
      <c r="C7" s="187" t="s">
        <v>254</v>
      </c>
      <c r="D7" s="187" t="s">
        <v>255</v>
      </c>
      <c r="E7" s="187" t="s">
        <v>256</v>
      </c>
    </row>
    <row r="8" spans="3:5" ht="15">
      <c r="C8" s="188">
        <v>1</v>
      </c>
      <c r="D8" s="189" t="s">
        <v>257</v>
      </c>
      <c r="E8" s="188" t="s">
        <v>258</v>
      </c>
    </row>
    <row r="9" spans="3:5" ht="15">
      <c r="C9" s="188">
        <v>2</v>
      </c>
      <c r="D9" s="189" t="s">
        <v>259</v>
      </c>
      <c r="E9" s="195" t="s">
        <v>260</v>
      </c>
    </row>
    <row r="10" spans="3:5" ht="15">
      <c r="C10" s="188">
        <v>3</v>
      </c>
      <c r="D10" s="189" t="s">
        <v>261</v>
      </c>
      <c r="E10" s="196"/>
    </row>
    <row r="11" spans="3:5" ht="15">
      <c r="C11" s="188">
        <v>4</v>
      </c>
      <c r="D11" s="189" t="s">
        <v>262</v>
      </c>
      <c r="E11" s="196"/>
    </row>
    <row r="12" spans="3:5" ht="15">
      <c r="C12" s="188">
        <v>5</v>
      </c>
      <c r="D12" s="189" t="s">
        <v>263</v>
      </c>
      <c r="E12" s="196"/>
    </row>
    <row r="13" spans="3:5" ht="15">
      <c r="C13" s="188">
        <v>6</v>
      </c>
      <c r="D13" s="189" t="s">
        <v>264</v>
      </c>
      <c r="E13" s="196"/>
    </row>
    <row r="14" spans="3:5" ht="15">
      <c r="C14" s="188">
        <v>7</v>
      </c>
      <c r="D14" s="189" t="s">
        <v>265</v>
      </c>
      <c r="E14" s="196"/>
    </row>
    <row r="15" spans="3:5" ht="15">
      <c r="C15" s="188">
        <v>8</v>
      </c>
      <c r="D15" s="189" t="s">
        <v>266</v>
      </c>
      <c r="E15" s="196"/>
    </row>
    <row r="16" spans="3:5" ht="15">
      <c r="C16" s="188">
        <v>9</v>
      </c>
      <c r="D16" s="189" t="s">
        <v>267</v>
      </c>
      <c r="E16" s="196"/>
    </row>
    <row r="17" spans="3:5" ht="15">
      <c r="C17" s="188">
        <v>10</v>
      </c>
      <c r="D17" s="189" t="s">
        <v>268</v>
      </c>
      <c r="E17" s="196"/>
    </row>
    <row r="18" spans="3:5" ht="15">
      <c r="C18" s="188">
        <v>11</v>
      </c>
      <c r="D18" s="189" t="s">
        <v>269</v>
      </c>
      <c r="E18" s="196"/>
    </row>
    <row r="19" spans="3:5" ht="15">
      <c r="C19" s="188">
        <v>12</v>
      </c>
      <c r="D19" s="189" t="s">
        <v>270</v>
      </c>
      <c r="E19" s="196"/>
    </row>
    <row r="20" spans="3:5" ht="15">
      <c r="C20" s="188">
        <v>13</v>
      </c>
      <c r="D20" s="189" t="s">
        <v>271</v>
      </c>
      <c r="E20" s="196"/>
    </row>
    <row r="21" spans="3:5" ht="15">
      <c r="C21" s="188">
        <v>14</v>
      </c>
      <c r="D21" s="189" t="s">
        <v>122</v>
      </c>
      <c r="E21" s="196"/>
    </row>
    <row r="22" spans="3:5" ht="15">
      <c r="C22" s="188">
        <v>15</v>
      </c>
      <c r="D22" s="189" t="s">
        <v>272</v>
      </c>
      <c r="E22" s="196"/>
    </row>
    <row r="23" spans="3:5" ht="15">
      <c r="C23" s="188">
        <v>16</v>
      </c>
      <c r="D23" s="189" t="s">
        <v>273</v>
      </c>
      <c r="E23" s="196"/>
    </row>
    <row r="24" spans="3:5" ht="15">
      <c r="C24" s="188">
        <v>17</v>
      </c>
      <c r="D24" s="189" t="s">
        <v>274</v>
      </c>
      <c r="E24" s="196"/>
    </row>
    <row r="25" spans="3:5" ht="15" customHeight="1">
      <c r="C25" s="188">
        <v>18</v>
      </c>
      <c r="D25" s="189" t="s">
        <v>275</v>
      </c>
      <c r="E25" s="196"/>
    </row>
    <row r="26" spans="3:5" ht="15.75" customHeight="1">
      <c r="C26" s="188">
        <v>19</v>
      </c>
      <c r="D26" s="189" t="s">
        <v>276</v>
      </c>
      <c r="E26" s="196"/>
    </row>
    <row r="27" spans="3:5" ht="15" customHeight="1" thickBot="1">
      <c r="C27" s="188">
        <v>20</v>
      </c>
      <c r="D27" s="189" t="s">
        <v>277</v>
      </c>
      <c r="E27" s="197"/>
    </row>
    <row r="28" spans="3:5" ht="15" customHeight="1">
      <c r="C28" s="188">
        <v>21</v>
      </c>
      <c r="D28" s="189" t="s">
        <v>284</v>
      </c>
      <c r="E28" s="201" t="s">
        <v>280</v>
      </c>
    </row>
    <row r="29" spans="3:5" ht="15.75" customHeight="1">
      <c r="C29" s="188">
        <v>22</v>
      </c>
      <c r="D29" s="189" t="s">
        <v>285</v>
      </c>
      <c r="E29" s="196"/>
    </row>
    <row r="30" spans="3:5" ht="15" customHeight="1">
      <c r="C30" s="188">
        <v>23</v>
      </c>
      <c r="D30" s="189" t="s">
        <v>286</v>
      </c>
      <c r="E30" s="196"/>
    </row>
    <row r="31" spans="3:5" ht="15" customHeight="1">
      <c r="C31" s="188">
        <v>24</v>
      </c>
      <c r="D31" s="189" t="s">
        <v>287</v>
      </c>
      <c r="E31" s="196"/>
    </row>
    <row r="32" spans="3:5" ht="15.75" customHeight="1">
      <c r="C32" s="188">
        <v>25</v>
      </c>
      <c r="D32" s="189" t="s">
        <v>288</v>
      </c>
      <c r="E32" s="196"/>
    </row>
    <row r="33" spans="3:5" ht="15.75" customHeight="1">
      <c r="C33" s="188">
        <v>26</v>
      </c>
      <c r="D33" s="189" t="s">
        <v>289</v>
      </c>
      <c r="E33" s="196"/>
    </row>
    <row r="34" spans="3:5" ht="15.75" customHeight="1">
      <c r="C34" s="188">
        <v>27</v>
      </c>
      <c r="D34" s="189" t="s">
        <v>291</v>
      </c>
      <c r="E34" s="196"/>
    </row>
    <row r="35" spans="3:5" ht="12.75" customHeight="1" thickBot="1">
      <c r="C35" s="105">
        <v>28</v>
      </c>
      <c r="D35" s="106" t="s">
        <v>292</v>
      </c>
      <c r="E35" s="197"/>
    </row>
    <row r="36" spans="3:5" ht="15" customHeight="1">
      <c r="C36" s="188">
        <v>29</v>
      </c>
      <c r="D36" s="189" t="s">
        <v>310</v>
      </c>
      <c r="E36" s="202" t="s">
        <v>311</v>
      </c>
    </row>
    <row r="37" spans="3:5" ht="15" customHeight="1">
      <c r="C37" s="188">
        <v>30</v>
      </c>
      <c r="D37" s="189" t="s">
        <v>312</v>
      </c>
      <c r="E37" s="203"/>
    </row>
    <row r="38" spans="3:5" ht="15.75" customHeight="1">
      <c r="C38" s="188">
        <v>31</v>
      </c>
      <c r="D38" s="189" t="s">
        <v>313</v>
      </c>
      <c r="E38" s="203"/>
    </row>
    <row r="39" spans="3:5" ht="15.75" customHeight="1">
      <c r="C39" s="188">
        <v>32</v>
      </c>
      <c r="D39" s="189" t="s">
        <v>314</v>
      </c>
      <c r="E39" s="203"/>
    </row>
    <row r="40" spans="3:5" ht="15.75" customHeight="1">
      <c r="C40" s="188">
        <v>33</v>
      </c>
      <c r="D40" s="189" t="s">
        <v>315</v>
      </c>
      <c r="E40" s="203"/>
    </row>
    <row r="41" spans="3:5" ht="15.75" customHeight="1">
      <c r="C41" s="188">
        <v>34</v>
      </c>
      <c r="D41" s="189" t="s">
        <v>316</v>
      </c>
      <c r="E41" s="203"/>
    </row>
    <row r="42" spans="3:5" ht="15.75" customHeight="1">
      <c r="C42" s="188">
        <v>35</v>
      </c>
      <c r="D42" s="189" t="s">
        <v>317</v>
      </c>
      <c r="E42" s="203"/>
    </row>
    <row r="43" spans="3:5" ht="15.75" thickBot="1">
      <c r="C43" s="188">
        <v>36</v>
      </c>
      <c r="D43" s="189" t="s">
        <v>318</v>
      </c>
      <c r="E43" s="204"/>
    </row>
    <row r="44" spans="3:5" ht="13.5" thickBot="1">
      <c r="C44" s="24">
        <v>37</v>
      </c>
      <c r="D44" s="25" t="s">
        <v>299</v>
      </c>
      <c r="E44" s="26" t="s">
        <v>300</v>
      </c>
    </row>
    <row r="45" spans="3:5" ht="60">
      <c r="C45" s="188">
        <v>38</v>
      </c>
      <c r="D45" s="190" t="s">
        <v>301</v>
      </c>
      <c r="E45" s="191" t="s">
        <v>302</v>
      </c>
    </row>
    <row r="47" spans="3:5">
      <c r="C47" s="29"/>
      <c r="D47" s="9" t="s">
        <v>303</v>
      </c>
      <c r="E47" s="29"/>
    </row>
    <row r="48" spans="3:5">
      <c r="C48" s="29"/>
      <c r="D48" s="5" t="s">
        <v>304</v>
      </c>
      <c r="E48" s="29"/>
    </row>
  </sheetData>
  <sheetProtection algorithmName="SHA-512" hashValue="Ffk1dumalfL9/AS28BLoJhQXpAWYjjzWsTifpaDG17Ej4J2DtYHmZthtZKk5Q2I/4XctqHZtGgkZFNwfvM4jBA==" saltValue="W0JQCdiKbUVvLDfhlZLJCg==" spinCount="100000" sheet="1" objects="1" scenarios="1"/>
  <mergeCells count="4">
    <mergeCell ref="C5:E5"/>
    <mergeCell ref="E9:E27"/>
    <mergeCell ref="E28:E35"/>
    <mergeCell ref="E36:E43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H107"/>
  <sheetViews>
    <sheetView showGridLines="0" workbookViewId="0">
      <selection activeCell="B9" sqref="B9"/>
    </sheetView>
  </sheetViews>
  <sheetFormatPr baseColWidth="10" defaultColWidth="11.42578125" defaultRowHeight="12.75"/>
  <cols>
    <col min="1" max="1" width="11.42578125" style="1"/>
    <col min="2" max="2" width="4.5703125" style="1" customWidth="1"/>
    <col min="3" max="3" width="48.42578125" style="1" customWidth="1"/>
    <col min="4" max="4" width="46.140625" style="1" customWidth="1"/>
    <col min="5" max="5" width="29.85546875" style="1" customWidth="1"/>
    <col min="6" max="6" width="72.28515625" style="1" customWidth="1"/>
    <col min="7" max="16384" width="11.42578125" style="1"/>
  </cols>
  <sheetData>
    <row r="3" spans="2:8" ht="30" customHeight="1">
      <c r="B3" s="29"/>
      <c r="C3" s="3" t="s">
        <v>319</v>
      </c>
      <c r="D3" s="29"/>
      <c r="E3" s="29"/>
      <c r="F3" s="107" t="s">
        <v>302</v>
      </c>
      <c r="G3" s="29"/>
      <c r="H3" s="29"/>
    </row>
    <row r="4" spans="2:8" ht="15.75" customHeight="1" thickBot="1">
      <c r="B4" s="29"/>
      <c r="C4" s="4"/>
      <c r="D4" s="29"/>
      <c r="E4" s="29"/>
      <c r="F4" s="29"/>
      <c r="G4" s="29"/>
      <c r="H4" s="29"/>
    </row>
    <row r="5" spans="2:8" ht="129" customHeight="1" thickBot="1">
      <c r="B5" s="208" t="s">
        <v>320</v>
      </c>
      <c r="C5" s="209"/>
      <c r="D5" s="210"/>
      <c r="E5" s="29"/>
      <c r="F5" s="192" t="s">
        <v>321</v>
      </c>
      <c r="G5" s="29"/>
      <c r="H5" s="29"/>
    </row>
    <row r="6" spans="2:8" ht="27.75" customHeight="1">
      <c r="B6" s="11"/>
      <c r="C6" s="11"/>
      <c r="D6" s="11"/>
      <c r="E6" s="29"/>
      <c r="F6" s="211" t="s">
        <v>322</v>
      </c>
      <c r="G6" s="29"/>
      <c r="H6" s="29"/>
    </row>
    <row r="7" spans="2:8" ht="18" customHeight="1">
      <c r="B7" s="213" t="s">
        <v>323</v>
      </c>
      <c r="C7" s="214"/>
      <c r="D7" s="215"/>
      <c r="E7" s="29"/>
      <c r="F7" s="212"/>
      <c r="G7" s="29"/>
      <c r="H7" s="29"/>
    </row>
    <row r="8" spans="2:8" ht="29.25" customHeight="1">
      <c r="B8" s="187" t="s">
        <v>254</v>
      </c>
      <c r="C8" s="187" t="s">
        <v>255</v>
      </c>
      <c r="D8" s="187" t="s">
        <v>324</v>
      </c>
      <c r="E8" s="29"/>
      <c r="F8" s="29"/>
      <c r="G8" s="29"/>
      <c r="H8" s="29"/>
    </row>
    <row r="9" spans="2:8" ht="15">
      <c r="B9" s="188">
        <v>1</v>
      </c>
      <c r="C9" s="195" t="s">
        <v>325</v>
      </c>
      <c r="D9" s="189" t="s">
        <v>45</v>
      </c>
      <c r="E9" s="29"/>
      <c r="F9" s="29"/>
      <c r="G9" s="29"/>
      <c r="H9" s="29"/>
    </row>
    <row r="10" spans="2:8" ht="15" customHeight="1">
      <c r="B10" s="188">
        <v>2</v>
      </c>
      <c r="C10" s="196"/>
      <c r="D10" s="189" t="s">
        <v>326</v>
      </c>
      <c r="E10" s="29"/>
      <c r="F10" s="29"/>
      <c r="G10" s="29"/>
      <c r="H10" s="29"/>
    </row>
    <row r="11" spans="2:8" ht="15" customHeight="1">
      <c r="B11" s="188">
        <v>3</v>
      </c>
      <c r="C11" s="196"/>
      <c r="D11" s="189" t="s">
        <v>327</v>
      </c>
      <c r="E11" s="29"/>
      <c r="F11" s="29"/>
      <c r="G11" s="29"/>
      <c r="H11" s="29"/>
    </row>
    <row r="12" spans="2:8" ht="15" customHeight="1">
      <c r="B12" s="188">
        <v>4</v>
      </c>
      <c r="C12" s="196"/>
      <c r="D12" s="189" t="s">
        <v>328</v>
      </c>
      <c r="E12" s="29"/>
      <c r="F12" s="29"/>
      <c r="G12" s="29"/>
      <c r="H12" s="29"/>
    </row>
    <row r="13" spans="2:8" ht="15" customHeight="1">
      <c r="B13" s="188">
        <v>5</v>
      </c>
      <c r="C13" s="196"/>
      <c r="D13" s="189" t="s">
        <v>49</v>
      </c>
      <c r="E13" s="29"/>
      <c r="F13" s="29"/>
      <c r="G13" s="29"/>
      <c r="H13" s="29"/>
    </row>
    <row r="14" spans="2:8" ht="15" customHeight="1">
      <c r="B14" s="188">
        <v>6</v>
      </c>
      <c r="C14" s="196"/>
      <c r="D14" s="189" t="s">
        <v>80</v>
      </c>
      <c r="E14" s="29"/>
      <c r="F14" s="29"/>
      <c r="G14" s="29"/>
      <c r="H14" s="29"/>
    </row>
    <row r="15" spans="2:8" ht="15" customHeight="1">
      <c r="B15" s="188">
        <v>7</v>
      </c>
      <c r="C15" s="196"/>
      <c r="D15" s="189" t="s">
        <v>329</v>
      </c>
      <c r="E15" s="29"/>
      <c r="F15" s="29"/>
      <c r="G15" s="29"/>
      <c r="H15" s="29"/>
    </row>
    <row r="16" spans="2:8" ht="15" customHeight="1">
      <c r="B16" s="188">
        <v>8</v>
      </c>
      <c r="C16" s="196"/>
      <c r="D16" s="189" t="s">
        <v>50</v>
      </c>
      <c r="E16" s="29"/>
      <c r="F16" s="29"/>
      <c r="G16" s="29"/>
      <c r="H16" s="29"/>
    </row>
    <row r="17" spans="2:4" ht="15" customHeight="1">
      <c r="B17" s="188">
        <v>9</v>
      </c>
      <c r="C17" s="216"/>
      <c r="D17" s="189" t="s">
        <v>51</v>
      </c>
    </row>
    <row r="18" spans="2:4" s="15" customFormat="1" ht="21" customHeight="1">
      <c r="B18" s="12"/>
      <c r="C18" s="13"/>
      <c r="D18" s="14"/>
    </row>
    <row r="19" spans="2:4" s="15" customFormat="1" ht="15" customHeight="1">
      <c r="B19" s="213" t="s">
        <v>330</v>
      </c>
      <c r="C19" s="214"/>
      <c r="D19" s="215"/>
    </row>
    <row r="20" spans="2:4" ht="12.75" customHeight="1">
      <c r="B20" s="188">
        <v>1</v>
      </c>
      <c r="C20" s="205" t="s">
        <v>45</v>
      </c>
      <c r="D20" s="189" t="s">
        <v>331</v>
      </c>
    </row>
    <row r="21" spans="2:4" ht="15" customHeight="1">
      <c r="B21" s="188">
        <v>2</v>
      </c>
      <c r="C21" s="206"/>
      <c r="D21" s="189" t="s">
        <v>261</v>
      </c>
    </row>
    <row r="22" spans="2:4" ht="15" customHeight="1">
      <c r="B22" s="188">
        <v>3</v>
      </c>
      <c r="C22" s="206"/>
      <c r="D22" s="189" t="s">
        <v>264</v>
      </c>
    </row>
    <row r="23" spans="2:4" ht="15" customHeight="1">
      <c r="B23" s="188">
        <v>4</v>
      </c>
      <c r="C23" s="206"/>
      <c r="D23" s="189" t="s">
        <v>332</v>
      </c>
    </row>
    <row r="24" spans="2:4" ht="15" customHeight="1">
      <c r="B24" s="188">
        <v>5</v>
      </c>
      <c r="C24" s="206"/>
      <c r="D24" s="189" t="s">
        <v>268</v>
      </c>
    </row>
    <row r="25" spans="2:4" ht="15.75" customHeight="1">
      <c r="B25" s="188">
        <v>6</v>
      </c>
      <c r="C25" s="206"/>
      <c r="D25" s="189" t="s">
        <v>270</v>
      </c>
    </row>
    <row r="26" spans="2:4" ht="12.75" customHeight="1">
      <c r="B26" s="188">
        <v>7</v>
      </c>
      <c r="C26" s="206"/>
      <c r="D26" s="189" t="s">
        <v>271</v>
      </c>
    </row>
    <row r="27" spans="2:4" ht="12.75" customHeight="1">
      <c r="B27" s="188">
        <v>8</v>
      </c>
      <c r="C27" s="206"/>
      <c r="D27" s="189" t="s">
        <v>272</v>
      </c>
    </row>
    <row r="28" spans="2:4" ht="12.75" customHeight="1">
      <c r="B28" s="188">
        <v>9</v>
      </c>
      <c r="C28" s="206"/>
      <c r="D28" s="189" t="s">
        <v>273</v>
      </c>
    </row>
    <row r="29" spans="2:4" ht="12.75" customHeight="1">
      <c r="B29" s="188">
        <v>10</v>
      </c>
      <c r="C29" s="206"/>
      <c r="D29" s="189" t="s">
        <v>274</v>
      </c>
    </row>
    <row r="30" spans="2:4" ht="12.75" customHeight="1">
      <c r="B30" s="188">
        <v>11</v>
      </c>
      <c r="C30" s="206"/>
      <c r="D30" s="189" t="s">
        <v>275</v>
      </c>
    </row>
    <row r="31" spans="2:4" ht="12.75" customHeight="1">
      <c r="B31" s="188">
        <v>12</v>
      </c>
      <c r="C31" s="206"/>
      <c r="D31" s="189" t="s">
        <v>276</v>
      </c>
    </row>
    <row r="32" spans="2:4" ht="12.75" customHeight="1">
      <c r="B32" s="188">
        <v>13</v>
      </c>
      <c r="C32" s="206"/>
      <c r="D32" s="189" t="s">
        <v>284</v>
      </c>
    </row>
    <row r="33" spans="2:4" ht="12.75" customHeight="1">
      <c r="B33" s="188">
        <v>14</v>
      </c>
      <c r="C33" s="206"/>
      <c r="D33" s="189" t="s">
        <v>285</v>
      </c>
    </row>
    <row r="34" spans="2:4" ht="12.75" customHeight="1">
      <c r="B34" s="188">
        <v>15</v>
      </c>
      <c r="C34" s="206"/>
      <c r="D34" s="189" t="s">
        <v>286</v>
      </c>
    </row>
    <row r="35" spans="2:4" ht="12.75" customHeight="1">
      <c r="B35" s="188">
        <v>16</v>
      </c>
      <c r="C35" s="206"/>
      <c r="D35" s="189" t="s">
        <v>287</v>
      </c>
    </row>
    <row r="36" spans="2:4" ht="12.75" customHeight="1">
      <c r="B36" s="188">
        <v>17</v>
      </c>
      <c r="C36" s="206"/>
      <c r="D36" s="189" t="s">
        <v>288</v>
      </c>
    </row>
    <row r="37" spans="2:4" ht="12.75" customHeight="1">
      <c r="B37" s="188">
        <v>18</v>
      </c>
      <c r="C37" s="206"/>
      <c r="D37" s="189" t="s">
        <v>289</v>
      </c>
    </row>
    <row r="38" spans="2:4" ht="15" customHeight="1">
      <c r="B38" s="188">
        <v>19</v>
      </c>
      <c r="C38" s="207"/>
      <c r="D38" s="189" t="s">
        <v>277</v>
      </c>
    </row>
    <row r="43" spans="2:4" ht="12.75" customHeight="1">
      <c r="B43" s="213" t="s">
        <v>330</v>
      </c>
      <c r="C43" s="214"/>
      <c r="D43" s="215"/>
    </row>
    <row r="44" spans="2:4" ht="12.75" customHeight="1">
      <c r="B44" s="188">
        <v>1</v>
      </c>
      <c r="C44" s="220" t="s">
        <v>326</v>
      </c>
      <c r="D44" s="189" t="s">
        <v>331</v>
      </c>
    </row>
    <row r="45" spans="2:4" ht="12.75" customHeight="1">
      <c r="B45" s="188">
        <v>2</v>
      </c>
      <c r="C45" s="220"/>
      <c r="D45" s="189" t="s">
        <v>261</v>
      </c>
    </row>
    <row r="46" spans="2:4" ht="12.75" customHeight="1">
      <c r="B46" s="188">
        <v>3</v>
      </c>
      <c r="C46" s="220"/>
      <c r="D46" s="189" t="s">
        <v>333</v>
      </c>
    </row>
    <row r="47" spans="2:4" s="28" customFormat="1" ht="12.75" customHeight="1">
      <c r="B47" s="188">
        <v>4</v>
      </c>
      <c r="C47" s="220"/>
      <c r="D47" s="189" t="s">
        <v>334</v>
      </c>
    </row>
    <row r="48" spans="2:4" ht="12.75" customHeight="1">
      <c r="B48" s="188">
        <v>5</v>
      </c>
      <c r="C48" s="220"/>
      <c r="D48" s="189" t="s">
        <v>264</v>
      </c>
    </row>
    <row r="49" spans="2:4" ht="12.75" customHeight="1">
      <c r="B49" s="188">
        <v>6</v>
      </c>
      <c r="C49" s="220"/>
      <c r="D49" s="189" t="s">
        <v>332</v>
      </c>
    </row>
    <row r="50" spans="2:4" ht="12.75" customHeight="1">
      <c r="B50" s="188">
        <v>7</v>
      </c>
      <c r="C50" s="220"/>
      <c r="D50" s="189" t="s">
        <v>268</v>
      </c>
    </row>
    <row r="51" spans="2:4" ht="12.75" customHeight="1">
      <c r="B51" s="188">
        <v>8</v>
      </c>
      <c r="C51" s="220"/>
      <c r="D51" s="189" t="s">
        <v>270</v>
      </c>
    </row>
    <row r="52" spans="2:4" ht="12.75" customHeight="1">
      <c r="B52" s="188">
        <v>9</v>
      </c>
      <c r="C52" s="220"/>
      <c r="D52" s="189" t="s">
        <v>271</v>
      </c>
    </row>
    <row r="53" spans="2:4" ht="12.75" customHeight="1">
      <c r="B53" s="188">
        <v>10</v>
      </c>
      <c r="C53" s="220"/>
      <c r="D53" s="189" t="s">
        <v>272</v>
      </c>
    </row>
    <row r="54" spans="2:4" ht="12.75" customHeight="1">
      <c r="B54" s="188">
        <v>11</v>
      </c>
      <c r="C54" s="220"/>
      <c r="D54" s="189" t="s">
        <v>273</v>
      </c>
    </row>
    <row r="55" spans="2:4" ht="12.75" customHeight="1">
      <c r="B55" s="188">
        <v>12</v>
      </c>
      <c r="C55" s="220"/>
      <c r="D55" s="189" t="s">
        <v>274</v>
      </c>
    </row>
    <row r="56" spans="2:4" ht="12.75" customHeight="1">
      <c r="B56" s="188">
        <v>13</v>
      </c>
      <c r="C56" s="220"/>
      <c r="D56" s="189" t="s">
        <v>275</v>
      </c>
    </row>
    <row r="57" spans="2:4" s="28" customFormat="1" ht="12.75" customHeight="1">
      <c r="B57" s="188">
        <v>14</v>
      </c>
      <c r="C57" s="220"/>
      <c r="D57" s="189" t="s">
        <v>277</v>
      </c>
    </row>
    <row r="60" spans="2:4" ht="12.75" customHeight="1">
      <c r="B60" s="213" t="s">
        <v>335</v>
      </c>
      <c r="C60" s="214"/>
      <c r="D60" s="215"/>
    </row>
    <row r="61" spans="2:4" ht="12.75" customHeight="1">
      <c r="B61" s="188">
        <v>1</v>
      </c>
      <c r="C61" s="220" t="s">
        <v>336</v>
      </c>
      <c r="D61" s="189" t="s">
        <v>337</v>
      </c>
    </row>
    <row r="62" spans="2:4" ht="12.75" customHeight="1">
      <c r="B62" s="188">
        <v>2</v>
      </c>
      <c r="C62" s="220"/>
      <c r="D62" s="189" t="s">
        <v>264</v>
      </c>
    </row>
    <row r="63" spans="2:4" ht="12.75" customHeight="1">
      <c r="B63" s="188">
        <v>3</v>
      </c>
      <c r="C63" s="220"/>
      <c r="D63" s="189" t="s">
        <v>268</v>
      </c>
    </row>
    <row r="64" spans="2:4" ht="12.75" customHeight="1">
      <c r="B64" s="188">
        <v>4</v>
      </c>
      <c r="C64" s="220"/>
      <c r="D64" s="189" t="s">
        <v>270</v>
      </c>
    </row>
    <row r="65" spans="2:4" ht="12.75" customHeight="1">
      <c r="B65" s="188">
        <v>5</v>
      </c>
      <c r="C65" s="220"/>
      <c r="D65" s="189" t="s">
        <v>271</v>
      </c>
    </row>
    <row r="66" spans="2:4" ht="12.75" customHeight="1">
      <c r="B66" s="188">
        <v>6</v>
      </c>
      <c r="C66" s="220"/>
      <c r="D66" s="189" t="s">
        <v>272</v>
      </c>
    </row>
    <row r="67" spans="2:4" ht="13.5" customHeight="1">
      <c r="B67" s="188">
        <v>7</v>
      </c>
      <c r="C67" s="220"/>
      <c r="D67" s="189" t="s">
        <v>273</v>
      </c>
    </row>
    <row r="68" spans="2:4" ht="15" customHeight="1">
      <c r="B68" s="188">
        <v>8</v>
      </c>
      <c r="C68" s="220"/>
      <c r="D68" s="189" t="s">
        <v>274</v>
      </c>
    </row>
    <row r="69" spans="2:4" ht="15" customHeight="1">
      <c r="B69" s="188">
        <v>9</v>
      </c>
      <c r="C69" s="220"/>
      <c r="D69" s="189" t="s">
        <v>275</v>
      </c>
    </row>
    <row r="70" spans="2:4" ht="15" customHeight="1">
      <c r="B70" s="188">
        <v>10</v>
      </c>
      <c r="C70" s="220"/>
      <c r="D70" s="189" t="s">
        <v>277</v>
      </c>
    </row>
    <row r="71" spans="2:4" ht="15" customHeight="1">
      <c r="B71" s="188">
        <v>11</v>
      </c>
      <c r="C71" s="220"/>
      <c r="D71" s="189" t="s">
        <v>338</v>
      </c>
    </row>
    <row r="73" spans="2:4" ht="12.75" customHeight="1">
      <c r="B73" s="213" t="s">
        <v>330</v>
      </c>
      <c r="C73" s="214"/>
      <c r="D73" s="215"/>
    </row>
    <row r="74" spans="2:4" ht="25.5" customHeight="1">
      <c r="B74" s="188">
        <v>1</v>
      </c>
      <c r="C74" s="217" t="s">
        <v>339</v>
      </c>
      <c r="D74" s="190" t="s">
        <v>340</v>
      </c>
    </row>
    <row r="75" spans="2:4" ht="12.75" customHeight="1">
      <c r="B75" s="188">
        <v>2</v>
      </c>
      <c r="C75" s="218"/>
      <c r="D75" s="190" t="s">
        <v>331</v>
      </c>
    </row>
    <row r="76" spans="2:4" ht="12.75" customHeight="1">
      <c r="B76" s="188">
        <v>3</v>
      </c>
      <c r="C76" s="218"/>
      <c r="D76" s="190" t="s">
        <v>261</v>
      </c>
    </row>
    <row r="77" spans="2:4" ht="12.75" customHeight="1">
      <c r="B77" s="188">
        <v>4</v>
      </c>
      <c r="C77" s="218"/>
      <c r="D77" s="190" t="s">
        <v>264</v>
      </c>
    </row>
    <row r="78" spans="2:4" ht="12.75" customHeight="1">
      <c r="B78" s="188">
        <v>5</v>
      </c>
      <c r="C78" s="218"/>
      <c r="D78" s="190" t="s">
        <v>332</v>
      </c>
    </row>
    <row r="79" spans="2:4" ht="12.75" customHeight="1">
      <c r="B79" s="188">
        <v>6</v>
      </c>
      <c r="C79" s="218"/>
      <c r="D79" s="190" t="s">
        <v>268</v>
      </c>
    </row>
    <row r="80" spans="2:4" ht="12.75" customHeight="1">
      <c r="B80" s="188">
        <v>7</v>
      </c>
      <c r="C80" s="218"/>
      <c r="D80" s="190" t="s">
        <v>270</v>
      </c>
    </row>
    <row r="81" spans="2:5" ht="12.75" customHeight="1">
      <c r="B81" s="188">
        <v>8</v>
      </c>
      <c r="C81" s="218"/>
      <c r="D81" s="190" t="s">
        <v>271</v>
      </c>
      <c r="E81" s="29"/>
    </row>
    <row r="82" spans="2:5" ht="15" customHeight="1">
      <c r="B82" s="188">
        <v>9</v>
      </c>
      <c r="C82" s="218"/>
      <c r="D82" s="190" t="s">
        <v>272</v>
      </c>
      <c r="E82" s="27"/>
    </row>
    <row r="83" spans="2:5" ht="12.75" customHeight="1">
      <c r="B83" s="188">
        <v>10</v>
      </c>
      <c r="C83" s="218"/>
      <c r="D83" s="190" t="s">
        <v>273</v>
      </c>
      <c r="E83" s="29"/>
    </row>
    <row r="84" spans="2:5" ht="12.75" customHeight="1">
      <c r="B84" s="188">
        <v>11</v>
      </c>
      <c r="C84" s="218"/>
      <c r="D84" s="190" t="s">
        <v>274</v>
      </c>
      <c r="E84" s="29"/>
    </row>
    <row r="85" spans="2:5" ht="12.75" customHeight="1">
      <c r="B85" s="188">
        <v>12</v>
      </c>
      <c r="C85" s="218"/>
      <c r="D85" s="190" t="s">
        <v>275</v>
      </c>
      <c r="E85" s="29"/>
    </row>
    <row r="86" spans="2:5" ht="12.75" customHeight="1">
      <c r="B86" s="188">
        <v>13</v>
      </c>
      <c r="C86" s="218"/>
      <c r="D86" s="190" t="s">
        <v>276</v>
      </c>
      <c r="E86" s="29"/>
    </row>
    <row r="87" spans="2:5" ht="12.75" customHeight="1">
      <c r="B87" s="188">
        <v>14</v>
      </c>
      <c r="C87" s="218"/>
      <c r="D87" s="190" t="s">
        <v>284</v>
      </c>
      <c r="E87" s="29"/>
    </row>
    <row r="88" spans="2:5" ht="12.75" customHeight="1">
      <c r="B88" s="188">
        <v>15</v>
      </c>
      <c r="C88" s="218"/>
      <c r="D88" s="190" t="s">
        <v>285</v>
      </c>
      <c r="E88" s="29"/>
    </row>
    <row r="89" spans="2:5" ht="12.75" customHeight="1">
      <c r="B89" s="188">
        <v>16</v>
      </c>
      <c r="C89" s="218"/>
      <c r="D89" s="190" t="s">
        <v>286</v>
      </c>
      <c r="E89" s="29"/>
    </row>
    <row r="90" spans="2:5" ht="12.75" customHeight="1">
      <c r="B90" s="188">
        <v>17</v>
      </c>
      <c r="C90" s="218"/>
      <c r="D90" s="190" t="s">
        <v>287</v>
      </c>
      <c r="E90" s="29"/>
    </row>
    <row r="91" spans="2:5" ht="12.75" customHeight="1">
      <c r="B91" s="188">
        <v>18</v>
      </c>
      <c r="C91" s="218"/>
      <c r="D91" s="190" t="s">
        <v>288</v>
      </c>
      <c r="E91" s="29"/>
    </row>
    <row r="92" spans="2:5" ht="12.75" customHeight="1">
      <c r="B92" s="188">
        <v>19</v>
      </c>
      <c r="C92" s="218"/>
      <c r="D92" s="190" t="s">
        <v>289</v>
      </c>
      <c r="E92" s="29"/>
    </row>
    <row r="93" spans="2:5" s="29" customFormat="1" ht="12.75" customHeight="1">
      <c r="B93" s="188">
        <v>20</v>
      </c>
      <c r="C93" s="219"/>
      <c r="D93" s="190" t="s">
        <v>277</v>
      </c>
    </row>
    <row r="95" spans="2:5" ht="12.75" customHeight="1">
      <c r="B95" s="213" t="s">
        <v>330</v>
      </c>
      <c r="C95" s="214"/>
      <c r="D95" s="215"/>
      <c r="E95" s="29"/>
    </row>
    <row r="96" spans="2:5" ht="15" customHeight="1">
      <c r="B96" s="188">
        <v>1</v>
      </c>
      <c r="C96" s="205" t="s">
        <v>341</v>
      </c>
      <c r="D96" s="190" t="s">
        <v>331</v>
      </c>
      <c r="E96" s="29"/>
    </row>
    <row r="97" spans="2:4" ht="12.75" customHeight="1">
      <c r="B97" s="188">
        <v>2</v>
      </c>
      <c r="C97" s="206"/>
      <c r="D97" s="190" t="s">
        <v>342</v>
      </c>
    </row>
    <row r="98" spans="2:4" ht="12.75" customHeight="1">
      <c r="B98" s="188">
        <v>3</v>
      </c>
      <c r="C98" s="206"/>
      <c r="D98" s="190" t="s">
        <v>264</v>
      </c>
    </row>
    <row r="99" spans="2:4" ht="12.75" customHeight="1">
      <c r="B99" s="188">
        <v>4</v>
      </c>
      <c r="C99" s="206"/>
      <c r="D99" s="190" t="s">
        <v>332</v>
      </c>
    </row>
    <row r="100" spans="2:4" ht="12.75" customHeight="1">
      <c r="B100" s="188">
        <v>5</v>
      </c>
      <c r="C100" s="206"/>
      <c r="D100" s="190" t="s">
        <v>268</v>
      </c>
    </row>
    <row r="101" spans="2:4" ht="12.75" customHeight="1">
      <c r="B101" s="188">
        <v>6</v>
      </c>
      <c r="C101" s="206"/>
      <c r="D101" s="190" t="s">
        <v>270</v>
      </c>
    </row>
    <row r="102" spans="2:4" ht="12.75" customHeight="1">
      <c r="B102" s="188">
        <v>7</v>
      </c>
      <c r="C102" s="206"/>
      <c r="D102" s="190" t="s">
        <v>271</v>
      </c>
    </row>
    <row r="103" spans="2:4" ht="12.75" customHeight="1">
      <c r="B103" s="188">
        <v>8</v>
      </c>
      <c r="C103" s="206"/>
      <c r="D103" s="190" t="s">
        <v>272</v>
      </c>
    </row>
    <row r="104" spans="2:4" ht="12.75" customHeight="1">
      <c r="B104" s="188">
        <v>9</v>
      </c>
      <c r="C104" s="206"/>
      <c r="D104" s="190" t="s">
        <v>273</v>
      </c>
    </row>
    <row r="105" spans="2:4" ht="12.75" customHeight="1">
      <c r="B105" s="188">
        <v>10</v>
      </c>
      <c r="C105" s="206"/>
      <c r="D105" s="190" t="s">
        <v>274</v>
      </c>
    </row>
    <row r="106" spans="2:4" ht="12.75" customHeight="1">
      <c r="B106" s="188">
        <v>11</v>
      </c>
      <c r="C106" s="206"/>
      <c r="D106" s="190" t="s">
        <v>275</v>
      </c>
    </row>
    <row r="107" spans="2:4" ht="12.75" customHeight="1">
      <c r="B107" s="188">
        <v>12</v>
      </c>
      <c r="C107" s="207"/>
      <c r="D107" s="190" t="s">
        <v>277</v>
      </c>
    </row>
  </sheetData>
  <sheetProtection algorithmName="SHA-512" hashValue="7HLWkpr4VoSUnlTfS9br2cjgG1uOsS98QGtJKYBfiv3+4kNVb67gYjKzN/kz1b1zw0L39JkXc7cVNNueCkNW/A==" saltValue="BPlio+9zAscpJHisef/oMg==" spinCount="100000" sheet="1" objects="1" scenarios="1"/>
  <mergeCells count="14">
    <mergeCell ref="C96:C107"/>
    <mergeCell ref="B5:D5"/>
    <mergeCell ref="F6:F7"/>
    <mergeCell ref="B7:D7"/>
    <mergeCell ref="C9:C17"/>
    <mergeCell ref="B95:D95"/>
    <mergeCell ref="B73:D73"/>
    <mergeCell ref="C74:C93"/>
    <mergeCell ref="B19:D19"/>
    <mergeCell ref="B43:D43"/>
    <mergeCell ref="B60:D60"/>
    <mergeCell ref="C20:C38"/>
    <mergeCell ref="C44:C57"/>
    <mergeCell ref="C61:C71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Campos de la BDD</vt:lpstr>
      <vt:lpstr>Gestión Inbound 2017 - 2020</vt:lpstr>
      <vt:lpstr>Gestión Outbound 2017 </vt:lpstr>
      <vt:lpstr>Otras_Gestiones 2017 2020</vt:lpstr>
      <vt:lpstr>Tipificación entrada</vt:lpstr>
      <vt:lpstr>Oferta de crédito</vt:lpstr>
      <vt:lpstr>Actualización de datos</vt:lpstr>
      <vt:lpstr>Invitación de eventos</vt:lpstr>
      <vt:lpstr>Listas de correo</vt:lpstr>
      <vt:lpstr>Chat</vt:lpstr>
      <vt:lpstr>Videollamada</vt:lpstr>
      <vt:lpstr>Lineas virtuales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 Ricardo Gomez Gomez</dc:creator>
  <cp:keywords/>
  <dc:description/>
  <cp:lastModifiedBy>Yuri Astrid Palacios Rusinque</cp:lastModifiedBy>
  <cp:revision/>
  <dcterms:created xsi:type="dcterms:W3CDTF">2015-10-27T19:07:35Z</dcterms:created>
  <dcterms:modified xsi:type="dcterms:W3CDTF">2020-10-14T17:25:31Z</dcterms:modified>
  <cp:category/>
  <cp:contentStatus/>
</cp:coreProperties>
</file>