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tp0000_bancoldex_com/Documents/Contratación/Procesos/Contratos Alex/2024/2024106 - Seguridad Fisica/Anexos/"/>
    </mc:Choice>
  </mc:AlternateContent>
  <xr:revisionPtr revIDLastSave="175" documentId="8_{829AD38D-7B72-4CB5-9CE4-97A797507C11}" xr6:coauthVersionLast="47" xr6:coauthVersionMax="47" xr10:uidLastSave="{5507B8BB-0C67-4661-ACF1-F8532D10A46A}"/>
  <bookViews>
    <workbookView xWindow="-120" yWindow="-120" windowWidth="29040" windowHeight="15840" xr2:uid="{00000000-000D-0000-FFFF-FFFF00000000}"/>
  </bookViews>
  <sheets>
    <sheet name="Vigilancia" sheetId="1" r:id="rId1"/>
    <sheet name="CCTV" sheetId="2" r:id="rId2"/>
    <sheet name="Monitoreo Alarma" sheetId="3" r:id="rId3"/>
  </sheets>
  <definedNames>
    <definedName name="serv" localSheetId="1">CCTV!$J$4:$J$6</definedName>
    <definedName name="serv" localSheetId="2">'Monitoreo Alarma'!$L$4:$L$5</definedName>
    <definedName name="serv">Vigilancia!#REF!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40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L5" i="1"/>
  <c r="M5" i="1" s="1"/>
  <c r="L25" i="1"/>
  <c r="M25" i="1" s="1"/>
  <c r="L42" i="1"/>
  <c r="M42" i="1" s="1"/>
  <c r="O42" i="1" s="1"/>
  <c r="P42" i="1" s="1"/>
  <c r="L41" i="1"/>
  <c r="M41" i="1" s="1"/>
  <c r="L40" i="1"/>
  <c r="M40" i="1" s="1"/>
  <c r="L38" i="1"/>
  <c r="M38" i="1" s="1"/>
  <c r="L39" i="1"/>
  <c r="M39" i="1" s="1"/>
  <c r="L6" i="1"/>
  <c r="M6" i="1" s="1"/>
  <c r="O6" i="1" s="1"/>
  <c r="P6" i="1" s="1"/>
  <c r="L7" i="1"/>
  <c r="M7" i="1" s="1"/>
  <c r="O7" i="1" s="1"/>
  <c r="P7" i="1" s="1"/>
  <c r="L8" i="1"/>
  <c r="M8" i="1" s="1"/>
  <c r="O8" i="1" s="1"/>
  <c r="P8" i="1" s="1"/>
  <c r="L9" i="1"/>
  <c r="M9" i="1" s="1"/>
  <c r="O9" i="1" s="1"/>
  <c r="P9" i="1" s="1"/>
  <c r="L10" i="1"/>
  <c r="M10" i="1" s="1"/>
  <c r="O10" i="1" s="1"/>
  <c r="P10" i="1" s="1"/>
  <c r="L11" i="1"/>
  <c r="M11" i="1" s="1"/>
  <c r="O11" i="1" s="1"/>
  <c r="P11" i="1" s="1"/>
  <c r="L12" i="1"/>
  <c r="M12" i="1" s="1"/>
  <c r="O12" i="1" s="1"/>
  <c r="L13" i="1"/>
  <c r="M13" i="1" s="1"/>
  <c r="O13" i="1" s="1"/>
  <c r="P13" i="1" s="1"/>
  <c r="L14" i="1"/>
  <c r="M14" i="1" s="1"/>
  <c r="L15" i="1"/>
  <c r="M15" i="1" s="1"/>
  <c r="O15" i="1" s="1"/>
  <c r="P15" i="1" s="1"/>
  <c r="L16" i="1"/>
  <c r="M16" i="1" s="1"/>
  <c r="O16" i="1" s="1"/>
  <c r="P16" i="1" s="1"/>
  <c r="L17" i="1"/>
  <c r="M17" i="1" s="1"/>
  <c r="O17" i="1" s="1"/>
  <c r="P17" i="1" s="1"/>
  <c r="L18" i="1"/>
  <c r="M18" i="1" s="1"/>
  <c r="O18" i="1" s="1"/>
  <c r="P18" i="1" s="1"/>
  <c r="L19" i="1"/>
  <c r="M19" i="1" s="1"/>
  <c r="O19" i="1" s="1"/>
  <c r="P19" i="1" s="1"/>
  <c r="L20" i="1"/>
  <c r="M20" i="1" s="1"/>
  <c r="O20" i="1" s="1"/>
  <c r="P20" i="1" s="1"/>
  <c r="L21" i="1"/>
  <c r="M21" i="1" s="1"/>
  <c r="O21" i="1" s="1"/>
  <c r="P21" i="1" s="1"/>
  <c r="L22" i="1"/>
  <c r="M22" i="1" s="1"/>
  <c r="O22" i="1" s="1"/>
  <c r="P22" i="1" s="1"/>
  <c r="L23" i="1"/>
  <c r="M23" i="1" s="1"/>
  <c r="O23" i="1" s="1"/>
  <c r="P23" i="1" s="1"/>
  <c r="L24" i="1"/>
  <c r="M24" i="1" s="1"/>
  <c r="O24" i="1" s="1"/>
  <c r="P24" i="1" s="1"/>
  <c r="L26" i="1"/>
  <c r="M26" i="1" s="1"/>
  <c r="O26" i="1" s="1"/>
  <c r="P26" i="1" s="1"/>
  <c r="L27" i="1"/>
  <c r="M27" i="1" s="1"/>
  <c r="O27" i="1" s="1"/>
  <c r="P27" i="1" s="1"/>
  <c r="L28" i="1"/>
  <c r="M28" i="1" s="1"/>
  <c r="O28" i="1" s="1"/>
  <c r="L29" i="1"/>
  <c r="M29" i="1" s="1"/>
  <c r="O29" i="1" s="1"/>
  <c r="P29" i="1" s="1"/>
  <c r="L30" i="1"/>
  <c r="M30" i="1" s="1"/>
  <c r="L31" i="1"/>
  <c r="M31" i="1" s="1"/>
  <c r="O31" i="1" s="1"/>
  <c r="P31" i="1" s="1"/>
  <c r="L32" i="1"/>
  <c r="M32" i="1" s="1"/>
  <c r="O32" i="1" s="1"/>
  <c r="P32" i="1" s="1"/>
  <c r="L33" i="1"/>
  <c r="M33" i="1" s="1"/>
  <c r="O33" i="1" s="1"/>
  <c r="P33" i="1" s="1"/>
  <c r="L34" i="1"/>
  <c r="M34" i="1" s="1"/>
  <c r="O34" i="1" s="1"/>
  <c r="P34" i="1" s="1"/>
  <c r="L35" i="1"/>
  <c r="M35" i="1" s="1"/>
  <c r="O35" i="1" s="1"/>
  <c r="P35" i="1" s="1"/>
  <c r="L36" i="1"/>
  <c r="M36" i="1" s="1"/>
  <c r="O36" i="1" s="1"/>
  <c r="P36" i="1" s="1"/>
  <c r="L37" i="1"/>
  <c r="M37" i="1" s="1"/>
  <c r="O37" i="1" s="1"/>
  <c r="P37" i="1" s="1"/>
  <c r="L43" i="1"/>
  <c r="M43" i="1" s="1"/>
  <c r="O5" i="1" l="1"/>
  <c r="P5" i="1" s="1"/>
  <c r="O25" i="1"/>
  <c r="P25" i="1" s="1"/>
  <c r="O41" i="1"/>
  <c r="P41" i="1" s="1"/>
  <c r="O40" i="1"/>
  <c r="O38" i="1"/>
  <c r="P38" i="1" s="1"/>
  <c r="O39" i="1"/>
  <c r="P39" i="1" s="1"/>
  <c r="O30" i="1"/>
  <c r="P30" i="1" s="1"/>
  <c r="O14" i="1"/>
  <c r="P14" i="1" s="1"/>
  <c r="O43" i="1"/>
  <c r="P43" i="1" s="1"/>
  <c r="P28" i="1"/>
  <c r="P12" i="1"/>
  <c r="P40" i="1" l="1"/>
</calcChain>
</file>

<file path=xl/sharedStrings.xml><?xml version="1.0" encoding="utf-8"?>
<sst xmlns="http://schemas.openxmlformats.org/spreadsheetml/2006/main" count="366" uniqueCount="131">
  <si>
    <t>Entidad</t>
  </si>
  <si>
    <t>Servicio</t>
  </si>
  <si>
    <t>Rango de Tiempo</t>
  </si>
  <si>
    <t>Horarios</t>
  </si>
  <si>
    <t>Ubicación</t>
  </si>
  <si>
    <t>Ciudad</t>
  </si>
  <si>
    <t>Bogota</t>
  </si>
  <si>
    <t>Bucaramanga</t>
  </si>
  <si>
    <t>Bancoldex</t>
  </si>
  <si>
    <t>Cali</t>
  </si>
  <si>
    <t>Barranquilla</t>
  </si>
  <si>
    <t>Pereira</t>
  </si>
  <si>
    <t>Neiva</t>
  </si>
  <si>
    <t>Medellín</t>
  </si>
  <si>
    <t>Ibagué</t>
  </si>
  <si>
    <t>Gobernacion del tolima 2do piso Cra 4 No 10 - 45</t>
  </si>
  <si>
    <t>Centro de Convenciones Calle 21  No  No 5 - 81</t>
  </si>
  <si>
    <t>Vigilancia</t>
  </si>
  <si>
    <t>Monitoreo</t>
  </si>
  <si>
    <t>CCTV</t>
  </si>
  <si>
    <t>Recursos Humanos</t>
  </si>
  <si>
    <t>Camaras</t>
  </si>
  <si>
    <t>90 dias</t>
  </si>
  <si>
    <t>7 x 24</t>
  </si>
  <si>
    <t>Recursos electronicos</t>
  </si>
  <si>
    <t>Sistema completo para monitoreo (movimiento)</t>
  </si>
  <si>
    <t>Tiempo grabación</t>
  </si>
  <si>
    <t>Fiducoldex</t>
  </si>
  <si>
    <t>Cl 28 No 13A 24 piso 1 Lc 13</t>
  </si>
  <si>
    <t>12 horas diarias nocturnas</t>
  </si>
  <si>
    <t>Recorredor sin arma</t>
  </si>
  <si>
    <t>Cantidad</t>
  </si>
  <si>
    <t>12 horas diarias diurnas</t>
  </si>
  <si>
    <t>Calle 28 No. 13A-15 Piso 21, 37 al 42. Edificio CCI</t>
  </si>
  <si>
    <t>Bogotá D.C.</t>
  </si>
  <si>
    <t xml:space="preserve">Recorredor guarda líder armado </t>
  </si>
  <si>
    <t>Recorredor con arma</t>
  </si>
  <si>
    <t>Lunes a viernes</t>
  </si>
  <si>
    <t>Calle 28 No. 13A-15 Piso 37 al 42. Edificio CCI</t>
  </si>
  <si>
    <t>8 horas diarias diurnas</t>
  </si>
  <si>
    <t>Calle 4 Norte No.1N - 04 Edificio Mercurio, Barrio Centenario</t>
  </si>
  <si>
    <t>Vigilante sin arma</t>
  </si>
  <si>
    <t>Carrera 52 No.76-167 Local 101, Centro Comercial Atlantic Center</t>
  </si>
  <si>
    <t>Calle 4 Sur No.43A-30 Local 102, Edificio Formacol</t>
  </si>
  <si>
    <t>Calle 28 No. 13A-15 Piso 21. Edificio CCI</t>
  </si>
  <si>
    <t xml:space="preserve">24 horas </t>
  </si>
  <si>
    <t>24 horas</t>
  </si>
  <si>
    <t>Bodega ubicada en la Calle 98 No.69B-74</t>
  </si>
  <si>
    <t xml:space="preserve">Bogotá D.C. </t>
  </si>
  <si>
    <t xml:space="preserve">Bodega ubicada en Calle 17B No.33-42, localidad los Mártires. </t>
  </si>
  <si>
    <t>1 hora diaria diurna</t>
  </si>
  <si>
    <t>Oficinas 501, 502 y los parqueaderos 9,10,11,12 del Edificio Teusaquillo Internacional PH, ubicado en la Calle 33A No. 13-76 y 13-82</t>
  </si>
  <si>
    <t>Oficinas 601 a la 613 del Edificio Lonja de propiedad Raiz PH ubicado en la Calle 16 No. 9-64.</t>
  </si>
  <si>
    <t>Edificio ubicado en la Carrera 28B No. 71C-31</t>
  </si>
  <si>
    <t>Lote de terreno y la construcción especializada tipo clínica, ubicada en la Calle 10A No. 13-11 y Carrera 10 No. 10-35, barrio La Egipcia. Terreno: 816,00 m2 y Construcción: 1.330,00 m2</t>
  </si>
  <si>
    <t>Lote ubicado en la Diagonal 19 No33-37, barrio Martinez Martelo, Sector residencial de la ciudad de Cartagena. Terreno 700 M2</t>
  </si>
  <si>
    <t>Finca predio denominado "clarines norte y clarines lote 2 ", ubicado en la vereda Santa Cecilia.</t>
  </si>
  <si>
    <t>Bodega ubicada en la vereda el Verganzo</t>
  </si>
  <si>
    <t>Lote San Rafael ubicado en la vereda Las Mercedes, Municipio de Anapoima, Área 12.300 M2</t>
  </si>
  <si>
    <t xml:space="preserve">Bodega ubicada en la Carrera 9 No. 10-26/28/32 en la Ciudad de Girardot. Área Lota 638m2, Construcción 1581,7 M2 </t>
  </si>
  <si>
    <t>Lote sector 1 etapa 7, localizado en la agrupación encenillos de Sindamanoy P.H., el cual se ubica al nororiente del municipio de chía, zona rural del municipio en la vereda de Yerbabuena</t>
  </si>
  <si>
    <t>Lote L3 C2 ubicado en el condominio campestre Los Lagos del municipio del Rosal. Area de Terreno 3.167 M2</t>
  </si>
  <si>
    <t>Lote L3 D2 ubicado en el condominio campestre Los Lagos del municipio del Rosal. Area de Terreno 2.946 M2</t>
  </si>
  <si>
    <t>Local 301 ubicado en el Centro Comercial San Juan Plaza, localizado en la Carrera 16 No. 41 -72 y Calle 46 No. 16 – 18.</t>
  </si>
  <si>
    <t>Neiva – Huila.</t>
  </si>
  <si>
    <t>Casa. Lote y construcciones para el uso de criadero de caballos, pesebreras, casa de habitación, con pastos, dependencias: casa de habitación con tres alcobas, zona de baños, patio interior, zona de ropas. Pesebrera para caballos, salón social, pista de resonancia, piscina para caballos, picadero para caballos</t>
  </si>
  <si>
    <t>Palermo – Huila.</t>
  </si>
  <si>
    <t>Lote Ubicado en la Carrera 20B No. 15D – 15, Municipio de Cerete - Córdoba, Área de Terreno 5,540m2</t>
  </si>
  <si>
    <t>Local no. 12 Galpón No. 29 ubicado en la Central Mayorista del Municipio de Itagüí</t>
  </si>
  <si>
    <t>Lote Numero Dos (2) Situado en el Paraje La Chorquina, Vereda El Tunal, Municipio De Santa Fe De Antioquia - Antioquia, Con Un Área De 9000m2,</t>
  </si>
  <si>
    <t>Lote Gnverde de terreno rural ubicado en vereda Santa Barbara, municipio de Santana</t>
  </si>
  <si>
    <t>Edificio (hotel), ubicado en la Calle 13 No. 6-17 barrio Pueblo Nuevo, Comuna 1</t>
  </si>
  <si>
    <t>Bodega ubicada en la Carrera 16 No.8-49</t>
  </si>
  <si>
    <t>Calle 28 # 13A-24 Piso 6 Torre B, Edificio Museo Parque Central</t>
  </si>
  <si>
    <t>La Dorada – Caldas</t>
  </si>
  <si>
    <t>Cartagena – Bolivar</t>
  </si>
  <si>
    <t>Paratebueno – Cundinamarca</t>
  </si>
  <si>
    <t>Tocancipá – Cundinamarca</t>
  </si>
  <si>
    <t>Anapoima – Cundinamarca</t>
  </si>
  <si>
    <t>Girardot –  Cundinamarca</t>
  </si>
  <si>
    <t>Chía – Cundinamarca</t>
  </si>
  <si>
    <t>Rosal – Cundinamarca</t>
  </si>
  <si>
    <t>Cerete – Córdoba</t>
  </si>
  <si>
    <t>Itagüí – Antioquia</t>
  </si>
  <si>
    <t>Santa Fe de Antioquia</t>
  </si>
  <si>
    <t>Santana – Boyacá</t>
  </si>
  <si>
    <t>Ibagué – Tolima</t>
  </si>
  <si>
    <t>Cali – Valle del Cauca.</t>
  </si>
  <si>
    <t>Cali – Valle del Cauca</t>
  </si>
  <si>
    <t>Barranquilla – Atlántico</t>
  </si>
  <si>
    <t>Medellín – Antioquia</t>
  </si>
  <si>
    <t>Calle 28 # 13A-24 Piso 5 al 7 Torre B, Edificio Museo Parque Central</t>
  </si>
  <si>
    <t>Recepcionista vigilante (manejo conmutador) sin arma</t>
  </si>
  <si>
    <t>Valor Prima Seguro de Vida</t>
  </si>
  <si>
    <t>Valor 
AYS</t>
  </si>
  <si>
    <t>Valor
AIU</t>
  </si>
  <si>
    <t>IVA</t>
  </si>
  <si>
    <t>TOTAL 
INCLUIDO
 IVA</t>
  </si>
  <si>
    <t>SUBTOTAL</t>
  </si>
  <si>
    <t>Tarifa Mensual Unitaria</t>
  </si>
  <si>
    <t>%
 AYS</t>
  </si>
  <si>
    <t>%
 AIU</t>
  </si>
  <si>
    <t>Calle 4 Sur No 43AA-30 Local 102 Edificio FormaCol</t>
  </si>
  <si>
    <t xml:space="preserve">Calle 13 No 13 - 40 Oficina 405 Centro Comercial Uniplex Circunvalar </t>
  </si>
  <si>
    <t>Km2, 176. Anillo Vial Floridablanca – Girón – Ecoparque Empresarial Natura,  Torre 1 Oficina 413 RBF Bucaramanga</t>
  </si>
  <si>
    <t xml:space="preserve">Calle 28 No 13 A - 15 Piso 21. Edificio CCI </t>
  </si>
  <si>
    <t>Nombre del Representante Legal:</t>
  </si>
  <si>
    <t xml:space="preserve">C.C. </t>
  </si>
  <si>
    <t>Atentamente,</t>
  </si>
  <si>
    <t>Firma del Representante Legal del Proponente</t>
  </si>
  <si>
    <t>Costo 
Mensual</t>
  </si>
  <si>
    <t>Costo de Instalación*</t>
  </si>
  <si>
    <t>* Valor correspondiente al costo inicial de instalacion sin IVA, en caso de ser adicional.</t>
  </si>
  <si>
    <t xml:space="preserve">ANEXO 8 PROPUESTA ECONOMICA </t>
  </si>
  <si>
    <r>
      <t xml:space="preserve">Lunes a Domingo </t>
    </r>
    <r>
      <rPr>
        <sz val="11"/>
        <color rgb="FFFF0000"/>
        <rFont val="Calibri"/>
        <family val="2"/>
      </rPr>
      <t>y Festivos</t>
    </r>
  </si>
  <si>
    <r>
      <t>Lunes a viernes</t>
    </r>
    <r>
      <rPr>
        <sz val="11"/>
        <color rgb="FFFF0000"/>
        <rFont val="Calibri"/>
        <family val="2"/>
      </rPr>
      <t xml:space="preserve"> (incluidos Festivos dentro la franja solicitada)</t>
    </r>
  </si>
  <si>
    <r>
      <t xml:space="preserve">Fin de Semana </t>
    </r>
    <r>
      <rPr>
        <sz val="11"/>
        <color rgb="FFFF0000"/>
        <rFont val="Calibri"/>
        <family val="2"/>
      </rPr>
      <t>(incluidos Festivos dentro la franja solicitada)</t>
    </r>
  </si>
  <si>
    <r>
      <t>Lunes-miércoles-viernes</t>
    </r>
    <r>
      <rPr>
        <sz val="11"/>
        <color rgb="FFFF0000"/>
        <rFont val="Calibri"/>
        <family val="2"/>
      </rPr>
      <t xml:space="preserve"> (incluidos Festivos dentro la franja solicitada)</t>
    </r>
  </si>
  <si>
    <r>
      <t xml:space="preserve">Recorredor </t>
    </r>
    <r>
      <rPr>
        <sz val="11"/>
        <color rgb="FFFF0000"/>
        <rFont val="Calibri"/>
        <family val="2"/>
      </rPr>
      <t>sin arma</t>
    </r>
  </si>
  <si>
    <t xml:space="preserve">Lote segunda porción b Lagomar San José, área suburbana, Municipio de Puerto Colombia. </t>
  </si>
  <si>
    <t>Puerto Colombia - Atlántico</t>
  </si>
  <si>
    <t>La ubicación específica del predio es sobre el costado occidental de la vía interna de la Urbanización Brisas del Country, a unos 210 metros al sur de la portería de acceso a la misma; la urbanización se ubica sobre el costado sur de la vía a Sabanilla, a unos 600 metros al sur de la costa sobre el Mar Caribe, a unos 6 kilómetros al oriente del centro fundacional de Puerto Colombia.</t>
  </si>
  <si>
    <t>Lunes-miércoles-viernes (incluidos Festivos dentro la franja solicitada)</t>
  </si>
  <si>
    <t>4 lotes (LA RIVERA, EL ZAPOTE, EL LIMÓN, EL GUALANDAY) ubicados en zona rural en la parte suroriental del municipio de Rioblanco, situado a unos 2,5 kilómetros del centro poblado de Rioblanco, localizados al suroriente del municipio de Rioblanco (Tolima), en zona rural de la vereda Boquerón</t>
  </si>
  <si>
    <t>Rioblanco - Tolima</t>
  </si>
  <si>
    <t>Casa ubicada en la Av. 2 No. 15-82 barrio La Playa, Cucutá</t>
  </si>
  <si>
    <t>Cúcuta - Norte de Santander</t>
  </si>
  <si>
    <t>Bodega ubicada en la carrera 20 # 162 - 33 barrio Toberín.</t>
  </si>
  <si>
    <t>Complejo comercial ubicado en la calle 15 #11B-126</t>
  </si>
  <si>
    <t>Santander de Quilichao - Cauca</t>
  </si>
  <si>
    <t>Lunes a Domingo y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</si>
</sst>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-[$$-240A]\ * #,##0.00_-;\-[$$-240A]\ * #,##0.00_-;_-[$$-240A]\ * &quot;-&quot;??_-;_-@_-"/>
    <numFmt numFmtId="166" formatCode="_-[$$-240A]\ * #,##0_-;\-[$$-240A]\ * #,##0_-;_-[$$-2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0" fontId="3" fillId="0" borderId="1" xfId="2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10" fontId="3" fillId="0" borderId="8" xfId="2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wrapText="1"/>
    </xf>
    <xf numFmtId="166" fontId="0" fillId="0" borderId="3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/>
    </xf>
    <xf numFmtId="164" fontId="0" fillId="0" borderId="3" xfId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164" fontId="0" fillId="0" borderId="8" xfId="1" applyFont="1" applyBorder="1" applyAlignment="1">
      <alignment vertical="top"/>
    </xf>
    <xf numFmtId="164" fontId="0" fillId="0" borderId="9" xfId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2" xfId="0" applyFont="1" applyBorder="1"/>
    <xf numFmtId="0" fontId="6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165" formatCode="_-[$$-240A]\ * #,##0.00_-;\-[$$-240A]\ * #,##0.00_-;_-[$$-240A]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[$$-240A]\ * #,##0.00_-;\-[$$-240A]\ * #,##0.00_-;_-[$$-240A]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[$$-240A]\ * #,##0.00_-;\-[$$-240A]\ * #,##0.00_-;_-[$$-240A]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_-[$$-240A]\ * #,##0_-;\-[$$-240A]\ * #,##0_-;_-[$$-240A]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_-[$$-240A]\ * #,##0_-;\-[$$-240A]\ * #,##0_-;_-[$$-240A]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_-[$$-240A]\ * #,##0_-;\-[$$-240A]\ * #,##0_-;_-[$$-240A]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_-[$$-240A]\ * #,##0_-;\-[$$-240A]\ * #,##0_-;_-[$$-240A]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_-[$$-240A]\ * #,##0_-;\-[$$-240A]\ * #,##0_-;_-[$$-240A]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313EBA-DDA3-4E9B-AF66-89DB079B0C26}" name="Tabla1" displayName="Tabla1" ref="B4:Q43" totalsRowShown="0" headerRowDxfId="44" dataDxfId="42" headerRowBorderDxfId="43" tableBorderDxfId="41" totalsRowBorderDxfId="40">
  <tableColumns count="16">
    <tableColumn id="1" xr3:uid="{52B435C2-682A-4A57-8926-818E7900724F}" name="Servicio" dataDxfId="39"/>
    <tableColumn id="2" xr3:uid="{8D21A756-AAE4-4F9D-A2DE-3D12391D3CE0}" name="Rango de Tiempo" dataDxfId="38"/>
    <tableColumn id="3" xr3:uid="{6317D684-3745-4DC0-B3C1-AF6742BBA1C2}" name="Horarios" dataDxfId="37"/>
    <tableColumn id="4" xr3:uid="{A2411FC4-2D60-48E9-84B7-C67A135FADE1}" name="Ubicación" dataDxfId="36"/>
    <tableColumn id="5" xr3:uid="{A2F9A80B-72A3-448C-9A65-F01C8B3E0DC9}" name="Ciudad" dataDxfId="35"/>
    <tableColumn id="6" xr3:uid="{2BF534E6-5B75-4967-A68E-E2D156570548}" name="Recursos Humanos" dataDxfId="34"/>
    <tableColumn id="7" xr3:uid="{28F367FF-E069-43B9-9B34-4C458385318B}" name="Cantidad" dataDxfId="33"/>
    <tableColumn id="8" xr3:uid="{59E47584-62F1-429D-B0E0-446D69EB38D9}" name="Tarifa Mensual Unitaria" dataDxfId="32"/>
    <tableColumn id="9" xr3:uid="{DFD21050-719C-4EEE-8742-1256B3FF65E4}" name="Valor Prima Seguro de Vida" dataDxfId="31"/>
    <tableColumn id="10" xr3:uid="{03B123EE-8B55-4333-AC3C-BD416C70D138}" name="%_x000a_ AYS" dataDxfId="30" dataCellStyle="Porcentaje"/>
    <tableColumn id="11" xr3:uid="{8E76F3A9-D74E-4C5C-989F-56331537063F}" name="Valor _x000a_AYS" dataDxfId="29">
      <calculatedColumnFormula>(I5+J5)*K5</calculatedColumnFormula>
    </tableColumn>
    <tableColumn id="12" xr3:uid="{0C6CC4A8-DF95-460A-BD4D-6824EB22952C}" name="SUBTOTAL" dataDxfId="28">
      <calculatedColumnFormula>+I5+J5+L5</calculatedColumnFormula>
    </tableColumn>
    <tableColumn id="13" xr3:uid="{12A897FC-5D8A-4A42-AFE8-50548C6A79F9}" name="%_x000a_ AIU" dataDxfId="27" dataCellStyle="Porcentaje"/>
    <tableColumn id="14" xr3:uid="{0A95278E-9988-4C8B-AA99-9E529B39E5F7}" name="Valor_x000a_AIU" dataDxfId="26">
      <calculatedColumnFormula>M5*N5</calculatedColumnFormula>
    </tableColumn>
    <tableColumn id="15" xr3:uid="{737CC27D-7266-49FB-8451-B151511B76D6}" name="IVA" dataDxfId="1">
      <calculatedColumnFormula>O5*0.19</calculatedColumnFormula>
    </tableColumn>
    <tableColumn id="16" xr3:uid="{113A687E-EDDF-46C3-9B44-A0EF8F91FCE6}" name="TOTAL _x000a_INCLUIDO_x000a_ IVA" dataDxfId="0">
      <calculatedColumnFormula>M5+P5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D96138-68A6-421E-84E8-91CD8003B91C}" name="Tabla2" displayName="Tabla2" ref="B4:H12" totalsRowShown="0" headerRowDxfId="25" headerRowBorderDxfId="24" tableBorderDxfId="23" totalsRowBorderDxfId="22">
  <tableColumns count="7">
    <tableColumn id="1" xr3:uid="{368EA2AF-36EC-4E74-80E8-C186B1729F60}" name="Entidad" dataDxfId="21"/>
    <tableColumn id="2" xr3:uid="{922670CD-2A0B-4132-A241-256922C0689A}" name="Servicio" dataDxfId="20"/>
    <tableColumn id="3" xr3:uid="{8BD9D392-2179-4B1D-B359-83F4609DD214}" name="Tiempo grabación" dataDxfId="19"/>
    <tableColumn id="4" xr3:uid="{AD389B79-17F8-429C-A63D-98CE7F6ACA64}" name="Ubicación" dataDxfId="18"/>
    <tableColumn id="5" xr3:uid="{B5FCA387-DD2B-459D-B4F4-C065425DF51E}" name="Ciudad" dataDxfId="17"/>
    <tableColumn id="6" xr3:uid="{91C7B887-E42F-45AB-8242-F7EF0F5F4194}" name="Camaras" dataDxfId="16"/>
    <tableColumn id="7" xr3:uid="{CF3AE42C-42AB-44FC-A9E3-048C0453F4E4}" name="Costo _x000a_Mensual" dataDxfId="15" dataCellStyle="Moned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4D566B-FB1F-4C20-BC0E-057C0FE5A08C}" name="Tabla3" displayName="Tabla3" ref="B4:I12" totalsRowShown="0" headerRowDxfId="14" dataDxfId="12" headerRowBorderDxfId="13" tableBorderDxfId="11" totalsRowBorderDxfId="10">
  <tableColumns count="8">
    <tableColumn id="1" xr3:uid="{7064B473-6E25-4962-84BC-67255F13740A}" name="Entidad" dataDxfId="9"/>
    <tableColumn id="2" xr3:uid="{DF673BC4-A908-41C7-A67E-D7C44D34206C}" name="Servicio" dataDxfId="8"/>
    <tableColumn id="3" xr3:uid="{797C137E-BDF4-4987-8E74-C893B13AFFBB}" name="Rango de Tiempo" dataDxfId="7"/>
    <tableColumn id="4" xr3:uid="{9627A5A2-EC60-4E18-B2F4-F2292DA10C4C}" name="Ubicación" dataDxfId="6"/>
    <tableColumn id="5" xr3:uid="{3A776584-1098-4AC6-96FD-66B764A2874C}" name="Ciudad" dataDxfId="5"/>
    <tableColumn id="6" xr3:uid="{166B2FDF-D2CF-4B85-9A1A-B78B197A8EE2}" name="Recursos electronicos" dataDxfId="4"/>
    <tableColumn id="7" xr3:uid="{7F3491DA-3B04-45B9-BBE6-64B4172CB2A0}" name="Costo _x000a_Mensual" dataDxfId="3" dataCellStyle="Moneda"/>
    <tableColumn id="8" xr3:uid="{1965177E-0B1C-4823-A254-D97D622692A0}" name="Costo de Instalación*" dataDxfId="2" dataCellStyle="Moned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3"/>
  <sheetViews>
    <sheetView tabSelected="1" zoomScale="80" zoomScaleNormal="80" workbookViewId="0">
      <selection activeCell="B4" sqref="B4"/>
    </sheetView>
  </sheetViews>
  <sheetFormatPr baseColWidth="10" defaultRowHeight="15" x14ac:dyDescent="0.25"/>
  <cols>
    <col min="1" max="1" width="2.5703125" customWidth="1"/>
    <col min="2" max="2" width="24.42578125" customWidth="1"/>
    <col min="3" max="3" width="65.85546875" customWidth="1"/>
    <col min="4" max="4" width="24" bestFit="1" customWidth="1"/>
    <col min="5" max="5" width="44.5703125" bestFit="1" customWidth="1"/>
    <col min="6" max="6" width="27.42578125" style="6" customWidth="1"/>
    <col min="7" max="7" width="50" bestFit="1" customWidth="1"/>
    <col min="9" max="9" width="23.5703125" customWidth="1"/>
    <col min="10" max="10" width="27.140625" customWidth="1"/>
    <col min="13" max="13" width="12.140625" customWidth="1"/>
  </cols>
  <sheetData>
    <row r="2" spans="2:17" ht="33.75" x14ac:dyDescent="0.25">
      <c r="B2" s="54" t="s">
        <v>113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</row>
    <row r="4" spans="2:17" ht="45" x14ac:dyDescent="0.25">
      <c r="B4" s="19" t="s">
        <v>1</v>
      </c>
      <c r="C4" s="20" t="s">
        <v>2</v>
      </c>
      <c r="D4" s="20" t="s">
        <v>3</v>
      </c>
      <c r="E4" s="20" t="s">
        <v>4</v>
      </c>
      <c r="F4" s="21" t="s">
        <v>5</v>
      </c>
      <c r="G4" s="20" t="s">
        <v>20</v>
      </c>
      <c r="H4" s="20" t="s">
        <v>31</v>
      </c>
      <c r="I4" s="22" t="s">
        <v>99</v>
      </c>
      <c r="J4" s="22" t="s">
        <v>93</v>
      </c>
      <c r="K4" s="22" t="s">
        <v>100</v>
      </c>
      <c r="L4" s="22" t="s">
        <v>94</v>
      </c>
      <c r="M4" s="22" t="s">
        <v>98</v>
      </c>
      <c r="N4" s="22" t="s">
        <v>101</v>
      </c>
      <c r="O4" s="22" t="s">
        <v>95</v>
      </c>
      <c r="P4" s="22" t="s">
        <v>96</v>
      </c>
      <c r="Q4" s="60" t="s">
        <v>97</v>
      </c>
    </row>
    <row r="5" spans="2:17" x14ac:dyDescent="0.25">
      <c r="B5" s="12" t="s">
        <v>17</v>
      </c>
      <c r="C5" s="7" t="s">
        <v>114</v>
      </c>
      <c r="D5" s="7" t="s">
        <v>32</v>
      </c>
      <c r="E5" s="7" t="s">
        <v>33</v>
      </c>
      <c r="F5" s="7" t="s">
        <v>34</v>
      </c>
      <c r="G5" s="7" t="s">
        <v>35</v>
      </c>
      <c r="H5" s="8">
        <v>1</v>
      </c>
      <c r="I5" s="10">
        <v>0</v>
      </c>
      <c r="J5" s="10">
        <v>0</v>
      </c>
      <c r="K5" s="11"/>
      <c r="L5" s="10">
        <f>(I5+J5)*K5</f>
        <v>0</v>
      </c>
      <c r="M5" s="10">
        <f>+I5+J5+L5</f>
        <v>0</v>
      </c>
      <c r="N5" s="11"/>
      <c r="O5" s="10">
        <f>M5*N5</f>
        <v>0</v>
      </c>
      <c r="P5" s="9">
        <f>O5*0.19</f>
        <v>0</v>
      </c>
      <c r="Q5" s="61">
        <f>M5+P5</f>
        <v>0</v>
      </c>
    </row>
    <row r="6" spans="2:17" x14ac:dyDescent="0.25">
      <c r="B6" s="12" t="s">
        <v>17</v>
      </c>
      <c r="C6" s="7" t="s">
        <v>114</v>
      </c>
      <c r="D6" s="7" t="s">
        <v>29</v>
      </c>
      <c r="E6" s="7" t="s">
        <v>33</v>
      </c>
      <c r="F6" s="7" t="s">
        <v>34</v>
      </c>
      <c r="G6" s="7" t="s">
        <v>36</v>
      </c>
      <c r="H6" s="8">
        <v>1</v>
      </c>
      <c r="I6" s="10">
        <v>0</v>
      </c>
      <c r="J6" s="10">
        <v>0</v>
      </c>
      <c r="K6" s="11"/>
      <c r="L6" s="10">
        <f t="shared" ref="L6:L43" si="0">(I6+J6)*K6</f>
        <v>0</v>
      </c>
      <c r="M6" s="10">
        <f t="shared" ref="M6:M43" si="1">+I6+J6+L6</f>
        <v>0</v>
      </c>
      <c r="N6" s="11"/>
      <c r="O6" s="10">
        <f t="shared" ref="O6:O43" si="2">M6*N6</f>
        <v>0</v>
      </c>
      <c r="P6" s="9">
        <f t="shared" ref="P6:P43" si="3">O6*0.19</f>
        <v>0</v>
      </c>
      <c r="Q6" s="61">
        <f>M6+P6</f>
        <v>0</v>
      </c>
    </row>
    <row r="7" spans="2:17" x14ac:dyDescent="0.25">
      <c r="B7" s="12" t="s">
        <v>17</v>
      </c>
      <c r="C7" s="7" t="s">
        <v>114</v>
      </c>
      <c r="D7" s="7" t="s">
        <v>29</v>
      </c>
      <c r="E7" s="7" t="s">
        <v>33</v>
      </c>
      <c r="F7" s="7" t="s">
        <v>34</v>
      </c>
      <c r="G7" s="7" t="s">
        <v>30</v>
      </c>
      <c r="H7" s="8">
        <v>1</v>
      </c>
      <c r="I7" s="10">
        <v>0</v>
      </c>
      <c r="J7" s="10">
        <v>0</v>
      </c>
      <c r="K7" s="11"/>
      <c r="L7" s="10">
        <f t="shared" si="0"/>
        <v>0</v>
      </c>
      <c r="M7" s="10">
        <f t="shared" si="1"/>
        <v>0</v>
      </c>
      <c r="N7" s="11"/>
      <c r="O7" s="10">
        <f t="shared" si="2"/>
        <v>0</v>
      </c>
      <c r="P7" s="9">
        <f t="shared" si="3"/>
        <v>0</v>
      </c>
      <c r="Q7" s="61">
        <f t="shared" ref="Q6:Q43" si="4">M7+P7</f>
        <v>0</v>
      </c>
    </row>
    <row r="8" spans="2:17" x14ac:dyDescent="0.25">
      <c r="B8" s="12" t="s">
        <v>17</v>
      </c>
      <c r="C8" s="7" t="s">
        <v>37</v>
      </c>
      <c r="D8" s="7" t="s">
        <v>32</v>
      </c>
      <c r="E8" s="7" t="s">
        <v>38</v>
      </c>
      <c r="F8" s="7" t="s">
        <v>34</v>
      </c>
      <c r="G8" s="7" t="s">
        <v>92</v>
      </c>
      <c r="H8" s="8">
        <v>5</v>
      </c>
      <c r="I8" s="10">
        <v>0</v>
      </c>
      <c r="J8" s="10">
        <v>0</v>
      </c>
      <c r="K8" s="11"/>
      <c r="L8" s="10">
        <f t="shared" si="0"/>
        <v>0</v>
      </c>
      <c r="M8" s="10">
        <f t="shared" si="1"/>
        <v>0</v>
      </c>
      <c r="N8" s="11"/>
      <c r="O8" s="10">
        <f t="shared" si="2"/>
        <v>0</v>
      </c>
      <c r="P8" s="9">
        <f t="shared" si="3"/>
        <v>0</v>
      </c>
      <c r="Q8" s="61">
        <f t="shared" si="4"/>
        <v>0</v>
      </c>
    </row>
    <row r="9" spans="2:17" ht="30" x14ac:dyDescent="0.25">
      <c r="B9" s="12" t="s">
        <v>17</v>
      </c>
      <c r="C9" s="7" t="s">
        <v>37</v>
      </c>
      <c r="D9" s="7" t="s">
        <v>39</v>
      </c>
      <c r="E9" s="7" t="s">
        <v>40</v>
      </c>
      <c r="F9" s="7" t="s">
        <v>88</v>
      </c>
      <c r="G9" s="7" t="s">
        <v>41</v>
      </c>
      <c r="H9" s="8">
        <v>1</v>
      </c>
      <c r="I9" s="10">
        <v>0</v>
      </c>
      <c r="J9" s="10">
        <v>0</v>
      </c>
      <c r="K9" s="11"/>
      <c r="L9" s="10">
        <f t="shared" si="0"/>
        <v>0</v>
      </c>
      <c r="M9" s="10">
        <f t="shared" si="1"/>
        <v>0</v>
      </c>
      <c r="N9" s="11"/>
      <c r="O9" s="10">
        <f t="shared" si="2"/>
        <v>0</v>
      </c>
      <c r="P9" s="9">
        <f t="shared" si="3"/>
        <v>0</v>
      </c>
      <c r="Q9" s="61">
        <f t="shared" si="4"/>
        <v>0</v>
      </c>
    </row>
    <row r="10" spans="2:17" ht="30" x14ac:dyDescent="0.25">
      <c r="B10" s="12" t="s">
        <v>17</v>
      </c>
      <c r="C10" s="7" t="s">
        <v>37</v>
      </c>
      <c r="D10" s="7" t="s">
        <v>39</v>
      </c>
      <c r="E10" s="7" t="s">
        <v>42</v>
      </c>
      <c r="F10" s="7" t="s">
        <v>89</v>
      </c>
      <c r="G10" s="7" t="s">
        <v>41</v>
      </c>
      <c r="H10" s="8">
        <v>1</v>
      </c>
      <c r="I10" s="10">
        <v>0</v>
      </c>
      <c r="J10" s="10">
        <v>0</v>
      </c>
      <c r="K10" s="11"/>
      <c r="L10" s="10">
        <f t="shared" si="0"/>
        <v>0</v>
      </c>
      <c r="M10" s="10">
        <f t="shared" si="1"/>
        <v>0</v>
      </c>
      <c r="N10" s="11"/>
      <c r="O10" s="10">
        <f t="shared" si="2"/>
        <v>0</v>
      </c>
      <c r="P10" s="9">
        <f t="shared" si="3"/>
        <v>0</v>
      </c>
      <c r="Q10" s="61">
        <f t="shared" si="4"/>
        <v>0</v>
      </c>
    </row>
    <row r="11" spans="2:17" ht="30" x14ac:dyDescent="0.25">
      <c r="B11" s="12" t="s">
        <v>17</v>
      </c>
      <c r="C11" s="7" t="s">
        <v>37</v>
      </c>
      <c r="D11" s="7" t="s">
        <v>39</v>
      </c>
      <c r="E11" s="7" t="s">
        <v>43</v>
      </c>
      <c r="F11" s="7" t="s">
        <v>90</v>
      </c>
      <c r="G11" s="7" t="s">
        <v>41</v>
      </c>
      <c r="H11" s="8">
        <v>1</v>
      </c>
      <c r="I11" s="10">
        <v>0</v>
      </c>
      <c r="J11" s="10">
        <v>0</v>
      </c>
      <c r="K11" s="11"/>
      <c r="L11" s="10">
        <f t="shared" si="0"/>
        <v>0</v>
      </c>
      <c r="M11" s="10">
        <f t="shared" si="1"/>
        <v>0</v>
      </c>
      <c r="N11" s="11"/>
      <c r="O11" s="10">
        <f t="shared" si="2"/>
        <v>0</v>
      </c>
      <c r="P11" s="9">
        <f t="shared" si="3"/>
        <v>0</v>
      </c>
      <c r="Q11" s="61">
        <f t="shared" si="4"/>
        <v>0</v>
      </c>
    </row>
    <row r="12" spans="2:17" x14ac:dyDescent="0.25">
      <c r="B12" s="12" t="s">
        <v>17</v>
      </c>
      <c r="C12" s="7" t="s">
        <v>37</v>
      </c>
      <c r="D12" s="7" t="s">
        <v>32</v>
      </c>
      <c r="E12" s="7" t="s">
        <v>44</v>
      </c>
      <c r="F12" s="7" t="s">
        <v>34</v>
      </c>
      <c r="G12" s="7" t="s">
        <v>92</v>
      </c>
      <c r="H12" s="8">
        <v>1</v>
      </c>
      <c r="I12" s="10">
        <v>0</v>
      </c>
      <c r="J12" s="10">
        <v>0</v>
      </c>
      <c r="K12" s="11"/>
      <c r="L12" s="10">
        <f t="shared" si="0"/>
        <v>0</v>
      </c>
      <c r="M12" s="10">
        <f t="shared" si="1"/>
        <v>0</v>
      </c>
      <c r="N12" s="11"/>
      <c r="O12" s="10">
        <f t="shared" si="2"/>
        <v>0</v>
      </c>
      <c r="P12" s="9">
        <f t="shared" si="3"/>
        <v>0</v>
      </c>
      <c r="Q12" s="61">
        <f t="shared" si="4"/>
        <v>0</v>
      </c>
    </row>
    <row r="13" spans="2:17" ht="30" x14ac:dyDescent="0.25">
      <c r="B13" s="12" t="s">
        <v>17</v>
      </c>
      <c r="C13" s="7" t="s">
        <v>115</v>
      </c>
      <c r="D13" s="7" t="s">
        <v>32</v>
      </c>
      <c r="E13" s="7" t="s">
        <v>73</v>
      </c>
      <c r="F13" s="7" t="s">
        <v>34</v>
      </c>
      <c r="G13" s="7" t="s">
        <v>92</v>
      </c>
      <c r="H13" s="8">
        <v>1</v>
      </c>
      <c r="I13" s="10">
        <v>0</v>
      </c>
      <c r="J13" s="10">
        <v>0</v>
      </c>
      <c r="K13" s="11"/>
      <c r="L13" s="10">
        <f t="shared" si="0"/>
        <v>0</v>
      </c>
      <c r="M13" s="10">
        <f t="shared" si="1"/>
        <v>0</v>
      </c>
      <c r="N13" s="11"/>
      <c r="O13" s="10">
        <f t="shared" si="2"/>
        <v>0</v>
      </c>
      <c r="P13" s="9">
        <f t="shared" si="3"/>
        <v>0</v>
      </c>
      <c r="Q13" s="61">
        <f t="shared" si="4"/>
        <v>0</v>
      </c>
    </row>
    <row r="14" spans="2:17" ht="30" x14ac:dyDescent="0.25">
      <c r="B14" s="12" t="s">
        <v>17</v>
      </c>
      <c r="C14" s="7" t="s">
        <v>115</v>
      </c>
      <c r="D14" s="7" t="s">
        <v>29</v>
      </c>
      <c r="E14" s="7" t="s">
        <v>91</v>
      </c>
      <c r="F14" s="7" t="s">
        <v>34</v>
      </c>
      <c r="G14" s="7" t="s">
        <v>41</v>
      </c>
      <c r="H14" s="8">
        <v>1</v>
      </c>
      <c r="I14" s="10">
        <v>0</v>
      </c>
      <c r="J14" s="10">
        <v>0</v>
      </c>
      <c r="K14" s="11"/>
      <c r="L14" s="10">
        <f t="shared" si="0"/>
        <v>0</v>
      </c>
      <c r="M14" s="10">
        <f t="shared" si="1"/>
        <v>0</v>
      </c>
      <c r="N14" s="11"/>
      <c r="O14" s="10">
        <f t="shared" si="2"/>
        <v>0</v>
      </c>
      <c r="P14" s="9">
        <f t="shared" si="3"/>
        <v>0</v>
      </c>
      <c r="Q14" s="61">
        <f t="shared" si="4"/>
        <v>0</v>
      </c>
    </row>
    <row r="15" spans="2:17" ht="30" x14ac:dyDescent="0.25">
      <c r="B15" s="12" t="s">
        <v>17</v>
      </c>
      <c r="C15" s="7" t="s">
        <v>116</v>
      </c>
      <c r="D15" s="7" t="s">
        <v>45</v>
      </c>
      <c r="E15" s="7" t="s">
        <v>91</v>
      </c>
      <c r="F15" s="7" t="s">
        <v>34</v>
      </c>
      <c r="G15" s="7" t="s">
        <v>41</v>
      </c>
      <c r="H15" s="8">
        <v>1</v>
      </c>
      <c r="I15" s="10">
        <v>0</v>
      </c>
      <c r="J15" s="10">
        <v>0</v>
      </c>
      <c r="K15" s="11"/>
      <c r="L15" s="10">
        <f t="shared" si="0"/>
        <v>0</v>
      </c>
      <c r="M15" s="10">
        <f t="shared" si="1"/>
        <v>0</v>
      </c>
      <c r="N15" s="11"/>
      <c r="O15" s="10">
        <f t="shared" si="2"/>
        <v>0</v>
      </c>
      <c r="P15" s="9">
        <f t="shared" si="3"/>
        <v>0</v>
      </c>
      <c r="Q15" s="61">
        <f t="shared" si="4"/>
        <v>0</v>
      </c>
    </row>
    <row r="16" spans="2:17" x14ac:dyDescent="0.25">
      <c r="B16" s="12" t="s">
        <v>17</v>
      </c>
      <c r="C16" s="7" t="s">
        <v>114</v>
      </c>
      <c r="D16" s="7" t="s">
        <v>46</v>
      </c>
      <c r="E16" s="7" t="s">
        <v>47</v>
      </c>
      <c r="F16" s="7" t="s">
        <v>48</v>
      </c>
      <c r="G16" s="7" t="s">
        <v>41</v>
      </c>
      <c r="H16" s="8">
        <v>1</v>
      </c>
      <c r="I16" s="10">
        <v>0</v>
      </c>
      <c r="J16" s="10">
        <v>0</v>
      </c>
      <c r="K16" s="11"/>
      <c r="L16" s="10">
        <f t="shared" si="0"/>
        <v>0</v>
      </c>
      <c r="M16" s="10">
        <f t="shared" si="1"/>
        <v>0</v>
      </c>
      <c r="N16" s="11"/>
      <c r="O16" s="10">
        <f t="shared" si="2"/>
        <v>0</v>
      </c>
      <c r="P16" s="9">
        <f t="shared" si="3"/>
        <v>0</v>
      </c>
      <c r="Q16" s="61">
        <f t="shared" si="4"/>
        <v>0</v>
      </c>
    </row>
    <row r="17" spans="2:17" ht="30" x14ac:dyDescent="0.25">
      <c r="B17" s="12" t="s">
        <v>17</v>
      </c>
      <c r="C17" s="7" t="s">
        <v>114</v>
      </c>
      <c r="D17" s="7" t="s">
        <v>46</v>
      </c>
      <c r="E17" s="7" t="s">
        <v>49</v>
      </c>
      <c r="F17" s="7" t="s">
        <v>34</v>
      </c>
      <c r="G17" s="7" t="s">
        <v>41</v>
      </c>
      <c r="H17" s="8">
        <v>1</v>
      </c>
      <c r="I17" s="10">
        <v>0</v>
      </c>
      <c r="J17" s="10">
        <v>0</v>
      </c>
      <c r="K17" s="11"/>
      <c r="L17" s="10">
        <f t="shared" si="0"/>
        <v>0</v>
      </c>
      <c r="M17" s="10">
        <f t="shared" si="1"/>
        <v>0</v>
      </c>
      <c r="N17" s="11"/>
      <c r="O17" s="10">
        <f t="shared" si="2"/>
        <v>0</v>
      </c>
      <c r="P17" s="9">
        <f t="shared" si="3"/>
        <v>0</v>
      </c>
      <c r="Q17" s="61">
        <f t="shared" si="4"/>
        <v>0</v>
      </c>
    </row>
    <row r="18" spans="2:17" ht="45" x14ac:dyDescent="0.25">
      <c r="B18" s="12" t="s">
        <v>17</v>
      </c>
      <c r="C18" s="7" t="s">
        <v>117</v>
      </c>
      <c r="D18" s="7" t="s">
        <v>50</v>
      </c>
      <c r="E18" s="7" t="s">
        <v>51</v>
      </c>
      <c r="F18" s="7" t="s">
        <v>34</v>
      </c>
      <c r="G18" s="7" t="s">
        <v>118</v>
      </c>
      <c r="H18" s="8">
        <v>1</v>
      </c>
      <c r="I18" s="10">
        <v>0</v>
      </c>
      <c r="J18" s="10">
        <v>0</v>
      </c>
      <c r="K18" s="11"/>
      <c r="L18" s="10">
        <f t="shared" si="0"/>
        <v>0</v>
      </c>
      <c r="M18" s="10">
        <f t="shared" si="1"/>
        <v>0</v>
      </c>
      <c r="N18" s="11"/>
      <c r="O18" s="10">
        <f t="shared" si="2"/>
        <v>0</v>
      </c>
      <c r="P18" s="9">
        <f t="shared" si="3"/>
        <v>0</v>
      </c>
      <c r="Q18" s="61">
        <f t="shared" si="4"/>
        <v>0</v>
      </c>
    </row>
    <row r="19" spans="2:17" ht="45" x14ac:dyDescent="0.25">
      <c r="B19" s="12" t="s">
        <v>17</v>
      </c>
      <c r="C19" s="7" t="s">
        <v>117</v>
      </c>
      <c r="D19" s="7" t="s">
        <v>50</v>
      </c>
      <c r="E19" s="7" t="s">
        <v>52</v>
      </c>
      <c r="F19" s="7" t="s">
        <v>34</v>
      </c>
      <c r="G19" s="7" t="s">
        <v>118</v>
      </c>
      <c r="H19" s="8">
        <v>1</v>
      </c>
      <c r="I19" s="10">
        <v>0</v>
      </c>
      <c r="J19" s="10">
        <v>0</v>
      </c>
      <c r="K19" s="11"/>
      <c r="L19" s="10">
        <f t="shared" si="0"/>
        <v>0</v>
      </c>
      <c r="M19" s="10">
        <f t="shared" si="1"/>
        <v>0</v>
      </c>
      <c r="N19" s="11"/>
      <c r="O19" s="10">
        <f t="shared" si="2"/>
        <v>0</v>
      </c>
      <c r="P19" s="9">
        <f t="shared" si="3"/>
        <v>0</v>
      </c>
      <c r="Q19" s="61">
        <f t="shared" si="4"/>
        <v>0</v>
      </c>
    </row>
    <row r="20" spans="2:17" x14ac:dyDescent="0.25">
      <c r="B20" s="12" t="s">
        <v>17</v>
      </c>
      <c r="C20" s="7" t="s">
        <v>117</v>
      </c>
      <c r="D20" s="7" t="s">
        <v>50</v>
      </c>
      <c r="E20" s="7" t="s">
        <v>53</v>
      </c>
      <c r="F20" s="7" t="s">
        <v>34</v>
      </c>
      <c r="G20" s="7" t="s">
        <v>118</v>
      </c>
      <c r="H20" s="8">
        <v>1</v>
      </c>
      <c r="I20" s="10">
        <v>0</v>
      </c>
      <c r="J20" s="10">
        <v>0</v>
      </c>
      <c r="K20" s="11"/>
      <c r="L20" s="10">
        <f t="shared" si="0"/>
        <v>0</v>
      </c>
      <c r="M20" s="10">
        <f t="shared" si="1"/>
        <v>0</v>
      </c>
      <c r="N20" s="11"/>
      <c r="O20" s="10">
        <f t="shared" si="2"/>
        <v>0</v>
      </c>
      <c r="P20" s="9">
        <f t="shared" si="3"/>
        <v>0</v>
      </c>
      <c r="Q20" s="61">
        <f t="shared" si="4"/>
        <v>0</v>
      </c>
    </row>
    <row r="21" spans="2:17" ht="60" x14ac:dyDescent="0.25">
      <c r="B21" s="12" t="s">
        <v>17</v>
      </c>
      <c r="C21" s="7" t="s">
        <v>114</v>
      </c>
      <c r="D21" s="7" t="s">
        <v>46</v>
      </c>
      <c r="E21" s="7" t="s">
        <v>54</v>
      </c>
      <c r="F21" s="7" t="s">
        <v>74</v>
      </c>
      <c r="G21" s="7" t="s">
        <v>41</v>
      </c>
      <c r="H21" s="8">
        <v>1</v>
      </c>
      <c r="I21" s="10">
        <v>0</v>
      </c>
      <c r="J21" s="10">
        <v>0</v>
      </c>
      <c r="K21" s="11"/>
      <c r="L21" s="10">
        <f t="shared" si="0"/>
        <v>0</v>
      </c>
      <c r="M21" s="10">
        <f t="shared" si="1"/>
        <v>0</v>
      </c>
      <c r="N21" s="11"/>
      <c r="O21" s="10">
        <f t="shared" si="2"/>
        <v>0</v>
      </c>
      <c r="P21" s="9">
        <f t="shared" si="3"/>
        <v>0</v>
      </c>
      <c r="Q21" s="61">
        <f t="shared" si="4"/>
        <v>0</v>
      </c>
    </row>
    <row r="22" spans="2:17" ht="45" x14ac:dyDescent="0.25">
      <c r="B22" s="12" t="s">
        <v>17</v>
      </c>
      <c r="C22" s="7" t="s">
        <v>114</v>
      </c>
      <c r="D22" s="7" t="s">
        <v>46</v>
      </c>
      <c r="E22" s="7" t="s">
        <v>55</v>
      </c>
      <c r="F22" s="7" t="s">
        <v>75</v>
      </c>
      <c r="G22" s="7" t="s">
        <v>41</v>
      </c>
      <c r="H22" s="8">
        <v>1</v>
      </c>
      <c r="I22" s="10">
        <v>0</v>
      </c>
      <c r="J22" s="10">
        <v>0</v>
      </c>
      <c r="K22" s="11"/>
      <c r="L22" s="10">
        <f t="shared" si="0"/>
        <v>0</v>
      </c>
      <c r="M22" s="10">
        <f t="shared" si="1"/>
        <v>0</v>
      </c>
      <c r="N22" s="11"/>
      <c r="O22" s="10">
        <f t="shared" si="2"/>
        <v>0</v>
      </c>
      <c r="P22" s="9">
        <f t="shared" si="3"/>
        <v>0</v>
      </c>
      <c r="Q22" s="61">
        <f t="shared" si="4"/>
        <v>0</v>
      </c>
    </row>
    <row r="23" spans="2:17" ht="45" x14ac:dyDescent="0.25">
      <c r="B23" s="12" t="s">
        <v>17</v>
      </c>
      <c r="C23" s="7" t="s">
        <v>114</v>
      </c>
      <c r="D23" s="7" t="s">
        <v>46</v>
      </c>
      <c r="E23" s="7" t="s">
        <v>56</v>
      </c>
      <c r="F23" s="7" t="s">
        <v>76</v>
      </c>
      <c r="G23" s="7" t="s">
        <v>41</v>
      </c>
      <c r="H23" s="8">
        <v>1</v>
      </c>
      <c r="I23" s="10">
        <v>0</v>
      </c>
      <c r="J23" s="10">
        <v>0</v>
      </c>
      <c r="K23" s="11"/>
      <c r="L23" s="10">
        <f t="shared" si="0"/>
        <v>0</v>
      </c>
      <c r="M23" s="10">
        <f t="shared" si="1"/>
        <v>0</v>
      </c>
      <c r="N23" s="11"/>
      <c r="O23" s="10">
        <f t="shared" si="2"/>
        <v>0</v>
      </c>
      <c r="P23" s="9">
        <f t="shared" si="3"/>
        <v>0</v>
      </c>
      <c r="Q23" s="61">
        <f t="shared" si="4"/>
        <v>0</v>
      </c>
    </row>
    <row r="24" spans="2:17" x14ac:dyDescent="0.25">
      <c r="B24" s="12" t="s">
        <v>17</v>
      </c>
      <c r="C24" s="7" t="s">
        <v>114</v>
      </c>
      <c r="D24" s="7" t="s">
        <v>46</v>
      </c>
      <c r="E24" s="7" t="s">
        <v>57</v>
      </c>
      <c r="F24" s="7" t="s">
        <v>77</v>
      </c>
      <c r="G24" s="7" t="s">
        <v>41</v>
      </c>
      <c r="H24" s="8">
        <v>1</v>
      </c>
      <c r="I24" s="10">
        <v>0</v>
      </c>
      <c r="J24" s="10">
        <v>0</v>
      </c>
      <c r="K24" s="11"/>
      <c r="L24" s="10">
        <f t="shared" si="0"/>
        <v>0</v>
      </c>
      <c r="M24" s="10">
        <f t="shared" si="1"/>
        <v>0</v>
      </c>
      <c r="N24" s="11"/>
      <c r="O24" s="10">
        <f t="shared" si="2"/>
        <v>0</v>
      </c>
      <c r="P24" s="9">
        <f t="shared" si="3"/>
        <v>0</v>
      </c>
      <c r="Q24" s="61">
        <f t="shared" si="4"/>
        <v>0</v>
      </c>
    </row>
    <row r="25" spans="2:17" ht="30" x14ac:dyDescent="0.25">
      <c r="B25" s="51" t="s">
        <v>17</v>
      </c>
      <c r="C25" s="46" t="s">
        <v>130</v>
      </c>
      <c r="D25" s="46" t="s">
        <v>46</v>
      </c>
      <c r="E25" s="46" t="s">
        <v>128</v>
      </c>
      <c r="F25" s="46" t="s">
        <v>129</v>
      </c>
      <c r="G25" s="46" t="s">
        <v>41</v>
      </c>
      <c r="H25" s="49">
        <v>1</v>
      </c>
      <c r="I25" s="10">
        <v>0</v>
      </c>
      <c r="J25" s="10">
        <v>0</v>
      </c>
      <c r="K25" s="11"/>
      <c r="L25" s="10">
        <f>(I25+J25)*K25</f>
        <v>0</v>
      </c>
      <c r="M25" s="10">
        <f>+I25+J25+L25</f>
        <v>0</v>
      </c>
      <c r="N25" s="11"/>
      <c r="O25" s="10">
        <f>M25*N25</f>
        <v>0</v>
      </c>
      <c r="P25" s="9">
        <f>O25*0.19</f>
        <v>0</v>
      </c>
      <c r="Q25" s="61">
        <f t="shared" si="4"/>
        <v>0</v>
      </c>
    </row>
    <row r="26" spans="2:17" ht="45" x14ac:dyDescent="0.25">
      <c r="B26" s="12" t="s">
        <v>17</v>
      </c>
      <c r="C26" s="7" t="s">
        <v>117</v>
      </c>
      <c r="D26" s="7" t="s">
        <v>50</v>
      </c>
      <c r="E26" s="7" t="s">
        <v>58</v>
      </c>
      <c r="F26" s="7" t="s">
        <v>78</v>
      </c>
      <c r="G26" s="7" t="s">
        <v>118</v>
      </c>
      <c r="H26" s="8">
        <v>1</v>
      </c>
      <c r="I26" s="10">
        <v>0</v>
      </c>
      <c r="J26" s="10">
        <v>0</v>
      </c>
      <c r="K26" s="11"/>
      <c r="L26" s="10">
        <f t="shared" si="0"/>
        <v>0</v>
      </c>
      <c r="M26" s="10">
        <f t="shared" si="1"/>
        <v>0</v>
      </c>
      <c r="N26" s="11"/>
      <c r="O26" s="10">
        <f t="shared" si="2"/>
        <v>0</v>
      </c>
      <c r="P26" s="9">
        <f t="shared" si="3"/>
        <v>0</v>
      </c>
      <c r="Q26" s="61">
        <f t="shared" si="4"/>
        <v>0</v>
      </c>
    </row>
    <row r="27" spans="2:17" ht="45" x14ac:dyDescent="0.25">
      <c r="B27" s="12" t="s">
        <v>17</v>
      </c>
      <c r="C27" s="7" t="s">
        <v>117</v>
      </c>
      <c r="D27" s="7" t="s">
        <v>50</v>
      </c>
      <c r="E27" s="7" t="s">
        <v>59</v>
      </c>
      <c r="F27" s="7" t="s">
        <v>79</v>
      </c>
      <c r="G27" s="7" t="s">
        <v>118</v>
      </c>
      <c r="H27" s="8">
        <v>1</v>
      </c>
      <c r="I27" s="10">
        <v>0</v>
      </c>
      <c r="J27" s="10">
        <v>0</v>
      </c>
      <c r="K27" s="11"/>
      <c r="L27" s="10">
        <f t="shared" si="0"/>
        <v>0</v>
      </c>
      <c r="M27" s="10">
        <f t="shared" si="1"/>
        <v>0</v>
      </c>
      <c r="N27" s="11"/>
      <c r="O27" s="10">
        <f t="shared" si="2"/>
        <v>0</v>
      </c>
      <c r="P27" s="9">
        <f t="shared" si="3"/>
        <v>0</v>
      </c>
      <c r="Q27" s="61">
        <f t="shared" si="4"/>
        <v>0</v>
      </c>
    </row>
    <row r="28" spans="2:17" ht="60" x14ac:dyDescent="0.25">
      <c r="B28" s="12" t="s">
        <v>17</v>
      </c>
      <c r="C28" s="7" t="s">
        <v>117</v>
      </c>
      <c r="D28" s="7" t="s">
        <v>50</v>
      </c>
      <c r="E28" s="7" t="s">
        <v>60</v>
      </c>
      <c r="F28" s="7" t="s">
        <v>80</v>
      </c>
      <c r="G28" s="7" t="s">
        <v>118</v>
      </c>
      <c r="H28" s="8">
        <v>1</v>
      </c>
      <c r="I28" s="10">
        <v>0</v>
      </c>
      <c r="J28" s="10">
        <v>0</v>
      </c>
      <c r="K28" s="11"/>
      <c r="L28" s="10">
        <f t="shared" si="0"/>
        <v>0</v>
      </c>
      <c r="M28" s="10">
        <f t="shared" si="1"/>
        <v>0</v>
      </c>
      <c r="N28" s="11"/>
      <c r="O28" s="10">
        <f t="shared" si="2"/>
        <v>0</v>
      </c>
      <c r="P28" s="9">
        <f t="shared" si="3"/>
        <v>0</v>
      </c>
      <c r="Q28" s="61">
        <f t="shared" si="4"/>
        <v>0</v>
      </c>
    </row>
    <row r="29" spans="2:17" ht="45" x14ac:dyDescent="0.25">
      <c r="B29" s="12" t="s">
        <v>17</v>
      </c>
      <c r="C29" s="7" t="s">
        <v>117</v>
      </c>
      <c r="D29" s="7" t="s">
        <v>50</v>
      </c>
      <c r="E29" s="7" t="s">
        <v>61</v>
      </c>
      <c r="F29" s="7" t="s">
        <v>81</v>
      </c>
      <c r="G29" s="7" t="s">
        <v>118</v>
      </c>
      <c r="H29" s="8">
        <v>1</v>
      </c>
      <c r="I29" s="10">
        <v>0</v>
      </c>
      <c r="J29" s="10">
        <v>0</v>
      </c>
      <c r="K29" s="11"/>
      <c r="L29" s="10">
        <f t="shared" si="0"/>
        <v>0</v>
      </c>
      <c r="M29" s="10">
        <f t="shared" si="1"/>
        <v>0</v>
      </c>
      <c r="N29" s="11"/>
      <c r="O29" s="10">
        <f t="shared" si="2"/>
        <v>0</v>
      </c>
      <c r="P29" s="9">
        <f t="shared" si="3"/>
        <v>0</v>
      </c>
      <c r="Q29" s="61">
        <f t="shared" si="4"/>
        <v>0</v>
      </c>
    </row>
    <row r="30" spans="2:17" ht="45" x14ac:dyDescent="0.25">
      <c r="B30" s="12" t="s">
        <v>17</v>
      </c>
      <c r="C30" s="7" t="s">
        <v>117</v>
      </c>
      <c r="D30" s="7" t="s">
        <v>50</v>
      </c>
      <c r="E30" s="7" t="s">
        <v>62</v>
      </c>
      <c r="F30" s="7" t="s">
        <v>81</v>
      </c>
      <c r="G30" s="7" t="s">
        <v>118</v>
      </c>
      <c r="H30" s="8">
        <v>1</v>
      </c>
      <c r="I30" s="10">
        <v>0</v>
      </c>
      <c r="J30" s="10">
        <v>0</v>
      </c>
      <c r="K30" s="11"/>
      <c r="L30" s="10">
        <f t="shared" si="0"/>
        <v>0</v>
      </c>
      <c r="M30" s="10">
        <f t="shared" si="1"/>
        <v>0</v>
      </c>
      <c r="N30" s="11"/>
      <c r="O30" s="10">
        <f t="shared" si="2"/>
        <v>0</v>
      </c>
      <c r="P30" s="9">
        <f t="shared" si="3"/>
        <v>0</v>
      </c>
      <c r="Q30" s="61">
        <f t="shared" si="4"/>
        <v>0</v>
      </c>
    </row>
    <row r="31" spans="2:17" ht="45" x14ac:dyDescent="0.25">
      <c r="B31" s="12" t="s">
        <v>17</v>
      </c>
      <c r="C31" s="7" t="s">
        <v>117</v>
      </c>
      <c r="D31" s="7" t="s">
        <v>50</v>
      </c>
      <c r="E31" s="7" t="s">
        <v>63</v>
      </c>
      <c r="F31" s="7" t="s">
        <v>64</v>
      </c>
      <c r="G31" s="7" t="s">
        <v>118</v>
      </c>
      <c r="H31" s="8">
        <v>1</v>
      </c>
      <c r="I31" s="10">
        <v>0</v>
      </c>
      <c r="J31" s="10">
        <v>0</v>
      </c>
      <c r="K31" s="11"/>
      <c r="L31" s="10">
        <f t="shared" si="0"/>
        <v>0</v>
      </c>
      <c r="M31" s="10">
        <f t="shared" si="1"/>
        <v>0</v>
      </c>
      <c r="N31" s="11"/>
      <c r="O31" s="10">
        <f t="shared" si="2"/>
        <v>0</v>
      </c>
      <c r="P31" s="9">
        <f t="shared" si="3"/>
        <v>0</v>
      </c>
      <c r="Q31" s="61">
        <f t="shared" si="4"/>
        <v>0</v>
      </c>
    </row>
    <row r="32" spans="2:17" ht="105" x14ac:dyDescent="0.25">
      <c r="B32" s="12" t="s">
        <v>17</v>
      </c>
      <c r="C32" s="7" t="s">
        <v>117</v>
      </c>
      <c r="D32" s="7" t="s">
        <v>50</v>
      </c>
      <c r="E32" s="7" t="s">
        <v>65</v>
      </c>
      <c r="F32" s="7" t="s">
        <v>66</v>
      </c>
      <c r="G32" s="7" t="s">
        <v>118</v>
      </c>
      <c r="H32" s="8">
        <v>1</v>
      </c>
      <c r="I32" s="10">
        <v>0</v>
      </c>
      <c r="J32" s="10">
        <v>0</v>
      </c>
      <c r="K32" s="11"/>
      <c r="L32" s="10">
        <f t="shared" si="0"/>
        <v>0</v>
      </c>
      <c r="M32" s="10">
        <f t="shared" si="1"/>
        <v>0</v>
      </c>
      <c r="N32" s="11"/>
      <c r="O32" s="10">
        <f t="shared" si="2"/>
        <v>0</v>
      </c>
      <c r="P32" s="9">
        <f t="shared" si="3"/>
        <v>0</v>
      </c>
      <c r="Q32" s="61">
        <f t="shared" si="4"/>
        <v>0</v>
      </c>
    </row>
    <row r="33" spans="2:17" ht="45" x14ac:dyDescent="0.25">
      <c r="B33" s="12" t="s">
        <v>17</v>
      </c>
      <c r="C33" s="7" t="s">
        <v>117</v>
      </c>
      <c r="D33" s="7" t="s">
        <v>50</v>
      </c>
      <c r="E33" s="7" t="s">
        <v>67</v>
      </c>
      <c r="F33" s="7" t="s">
        <v>82</v>
      </c>
      <c r="G33" s="7" t="s">
        <v>118</v>
      </c>
      <c r="H33" s="8">
        <v>1</v>
      </c>
      <c r="I33" s="10">
        <v>0</v>
      </c>
      <c r="J33" s="10">
        <v>0</v>
      </c>
      <c r="K33" s="11"/>
      <c r="L33" s="10">
        <f t="shared" si="0"/>
        <v>0</v>
      </c>
      <c r="M33" s="10">
        <f t="shared" si="1"/>
        <v>0</v>
      </c>
      <c r="N33" s="11"/>
      <c r="O33" s="10">
        <f t="shared" si="2"/>
        <v>0</v>
      </c>
      <c r="P33" s="9">
        <f t="shared" si="3"/>
        <v>0</v>
      </c>
      <c r="Q33" s="61">
        <f t="shared" si="4"/>
        <v>0</v>
      </c>
    </row>
    <row r="34" spans="2:17" ht="30" x14ac:dyDescent="0.25">
      <c r="B34" s="12" t="s">
        <v>17</v>
      </c>
      <c r="C34" s="7" t="s">
        <v>117</v>
      </c>
      <c r="D34" s="7" t="s">
        <v>50</v>
      </c>
      <c r="E34" s="7" t="s">
        <v>68</v>
      </c>
      <c r="F34" s="7" t="s">
        <v>83</v>
      </c>
      <c r="G34" s="7" t="s">
        <v>118</v>
      </c>
      <c r="H34" s="8">
        <v>1</v>
      </c>
      <c r="I34" s="10">
        <v>0</v>
      </c>
      <c r="J34" s="10">
        <v>0</v>
      </c>
      <c r="K34" s="11"/>
      <c r="L34" s="10">
        <f t="shared" si="0"/>
        <v>0</v>
      </c>
      <c r="M34" s="10">
        <f t="shared" si="1"/>
        <v>0</v>
      </c>
      <c r="N34" s="11"/>
      <c r="O34" s="10">
        <f t="shared" si="2"/>
        <v>0</v>
      </c>
      <c r="P34" s="9">
        <f t="shared" si="3"/>
        <v>0</v>
      </c>
      <c r="Q34" s="61">
        <f t="shared" si="4"/>
        <v>0</v>
      </c>
    </row>
    <row r="35" spans="2:17" ht="60" x14ac:dyDescent="0.25">
      <c r="B35" s="12" t="s">
        <v>17</v>
      </c>
      <c r="C35" s="7" t="s">
        <v>117</v>
      </c>
      <c r="D35" s="7" t="s">
        <v>50</v>
      </c>
      <c r="E35" s="7" t="s">
        <v>69</v>
      </c>
      <c r="F35" s="7" t="s">
        <v>84</v>
      </c>
      <c r="G35" s="7" t="s">
        <v>118</v>
      </c>
      <c r="H35" s="8">
        <v>1</v>
      </c>
      <c r="I35" s="10">
        <v>0</v>
      </c>
      <c r="J35" s="10">
        <v>0</v>
      </c>
      <c r="K35" s="11"/>
      <c r="L35" s="10">
        <f t="shared" si="0"/>
        <v>0</v>
      </c>
      <c r="M35" s="10">
        <f t="shared" si="1"/>
        <v>0</v>
      </c>
      <c r="N35" s="11"/>
      <c r="O35" s="10">
        <f t="shared" si="2"/>
        <v>0</v>
      </c>
      <c r="P35" s="9">
        <f t="shared" si="3"/>
        <v>0</v>
      </c>
      <c r="Q35" s="61">
        <f t="shared" si="4"/>
        <v>0</v>
      </c>
    </row>
    <row r="36" spans="2:17" ht="30" x14ac:dyDescent="0.25">
      <c r="B36" s="12" t="s">
        <v>17</v>
      </c>
      <c r="C36" s="7" t="s">
        <v>117</v>
      </c>
      <c r="D36" s="7" t="s">
        <v>50</v>
      </c>
      <c r="E36" s="7" t="s">
        <v>70</v>
      </c>
      <c r="F36" s="7" t="s">
        <v>85</v>
      </c>
      <c r="G36" s="7" t="s">
        <v>118</v>
      </c>
      <c r="H36" s="8">
        <v>1</v>
      </c>
      <c r="I36" s="10">
        <v>0</v>
      </c>
      <c r="J36" s="10">
        <v>0</v>
      </c>
      <c r="K36" s="11"/>
      <c r="L36" s="10">
        <f t="shared" si="0"/>
        <v>0</v>
      </c>
      <c r="M36" s="10">
        <f t="shared" si="1"/>
        <v>0</v>
      </c>
      <c r="N36" s="11"/>
      <c r="O36" s="10">
        <f t="shared" si="2"/>
        <v>0</v>
      </c>
      <c r="P36" s="9">
        <f t="shared" si="3"/>
        <v>0</v>
      </c>
      <c r="Q36" s="61">
        <f t="shared" si="4"/>
        <v>0</v>
      </c>
    </row>
    <row r="37" spans="2:17" ht="30" x14ac:dyDescent="0.25">
      <c r="B37" s="12" t="s">
        <v>17</v>
      </c>
      <c r="C37" s="7" t="s">
        <v>117</v>
      </c>
      <c r="D37" s="7" t="s">
        <v>50</v>
      </c>
      <c r="E37" s="7" t="s">
        <v>71</v>
      </c>
      <c r="F37" s="7" t="s">
        <v>86</v>
      </c>
      <c r="G37" s="7" t="s">
        <v>118</v>
      </c>
      <c r="H37" s="8">
        <v>1</v>
      </c>
      <c r="I37" s="10">
        <v>0</v>
      </c>
      <c r="J37" s="10">
        <v>0</v>
      </c>
      <c r="K37" s="11"/>
      <c r="L37" s="10">
        <f t="shared" si="0"/>
        <v>0</v>
      </c>
      <c r="M37" s="10">
        <f t="shared" si="1"/>
        <v>0</v>
      </c>
      <c r="N37" s="11"/>
      <c r="O37" s="10">
        <f t="shared" si="2"/>
        <v>0</v>
      </c>
      <c r="P37" s="9">
        <f t="shared" si="3"/>
        <v>0</v>
      </c>
      <c r="Q37" s="61">
        <f t="shared" si="4"/>
        <v>0</v>
      </c>
    </row>
    <row r="38" spans="2:17" ht="30" x14ac:dyDescent="0.25">
      <c r="B38" s="50" t="s">
        <v>17</v>
      </c>
      <c r="C38" s="46" t="s">
        <v>122</v>
      </c>
      <c r="D38" s="47" t="s">
        <v>50</v>
      </c>
      <c r="E38" s="47" t="s">
        <v>119</v>
      </c>
      <c r="F38" s="47" t="s">
        <v>120</v>
      </c>
      <c r="G38" s="46" t="s">
        <v>30</v>
      </c>
      <c r="H38" s="48">
        <v>1</v>
      </c>
      <c r="I38" s="16">
        <v>0</v>
      </c>
      <c r="J38" s="16">
        <v>0</v>
      </c>
      <c r="K38" s="17"/>
      <c r="L38" s="16">
        <f>(I38+J38)*K38</f>
        <v>0</v>
      </c>
      <c r="M38" s="16">
        <f>+I38+J38+L38</f>
        <v>0</v>
      </c>
      <c r="N38" s="17"/>
      <c r="O38" s="16">
        <f t="shared" ref="O38:O39" si="5">M38*N38</f>
        <v>0</v>
      </c>
      <c r="P38" s="18">
        <f t="shared" ref="P38:P39" si="6">O38*0.19</f>
        <v>0</v>
      </c>
      <c r="Q38" s="61">
        <f t="shared" si="4"/>
        <v>0</v>
      </c>
    </row>
    <row r="39" spans="2:17" ht="135" x14ac:dyDescent="0.25">
      <c r="B39" s="50" t="s">
        <v>17</v>
      </c>
      <c r="C39" s="46" t="s">
        <v>122</v>
      </c>
      <c r="D39" s="47" t="s">
        <v>50</v>
      </c>
      <c r="E39" s="47" t="s">
        <v>121</v>
      </c>
      <c r="F39" s="47" t="s">
        <v>120</v>
      </c>
      <c r="G39" s="46" t="s">
        <v>30</v>
      </c>
      <c r="H39" s="48">
        <v>1</v>
      </c>
      <c r="I39" s="16">
        <v>0</v>
      </c>
      <c r="J39" s="16">
        <v>0</v>
      </c>
      <c r="K39" s="17"/>
      <c r="L39" s="16">
        <f t="shared" ref="L39" si="7">(I39+J39)*K39</f>
        <v>0</v>
      </c>
      <c r="M39" s="16">
        <f t="shared" ref="M39" si="8">+I39+J39+L39</f>
        <v>0</v>
      </c>
      <c r="N39" s="17"/>
      <c r="O39" s="16">
        <f t="shared" si="5"/>
        <v>0</v>
      </c>
      <c r="P39" s="18">
        <f t="shared" si="6"/>
        <v>0</v>
      </c>
      <c r="Q39" s="61">
        <f t="shared" si="4"/>
        <v>0</v>
      </c>
    </row>
    <row r="40" spans="2:17" ht="105" x14ac:dyDescent="0.25">
      <c r="B40" s="50" t="s">
        <v>17</v>
      </c>
      <c r="C40" s="46" t="s">
        <v>122</v>
      </c>
      <c r="D40" s="47" t="s">
        <v>50</v>
      </c>
      <c r="E40" s="47" t="s">
        <v>123</v>
      </c>
      <c r="F40" s="47" t="s">
        <v>124</v>
      </c>
      <c r="G40" s="46" t="s">
        <v>30</v>
      </c>
      <c r="H40" s="49">
        <v>1</v>
      </c>
      <c r="I40" s="16">
        <v>0</v>
      </c>
      <c r="J40" s="16">
        <v>0</v>
      </c>
      <c r="K40" s="11"/>
      <c r="L40" s="10">
        <f>(I40+J40)*K40</f>
        <v>0</v>
      </c>
      <c r="M40" s="10">
        <f>+I40+J40+L40</f>
        <v>0</v>
      </c>
      <c r="N40" s="11"/>
      <c r="O40" s="10">
        <f>M40*N40</f>
        <v>0</v>
      </c>
      <c r="P40" s="9">
        <f>O40*0.19</f>
        <v>0</v>
      </c>
      <c r="Q40" s="61">
        <f>M40+P40</f>
        <v>0</v>
      </c>
    </row>
    <row r="41" spans="2:17" ht="30" x14ac:dyDescent="0.25">
      <c r="B41" s="50" t="s">
        <v>17</v>
      </c>
      <c r="C41" s="46" t="s">
        <v>122</v>
      </c>
      <c r="D41" s="47" t="s">
        <v>50</v>
      </c>
      <c r="E41" s="47" t="s">
        <v>125</v>
      </c>
      <c r="F41" s="47" t="s">
        <v>126</v>
      </c>
      <c r="G41" s="46" t="s">
        <v>30</v>
      </c>
      <c r="H41" s="49">
        <v>1</v>
      </c>
      <c r="I41" s="10">
        <v>0</v>
      </c>
      <c r="J41" s="10">
        <v>0</v>
      </c>
      <c r="K41" s="11"/>
      <c r="L41" s="10">
        <f>(I41+J41)*K41</f>
        <v>0</v>
      </c>
      <c r="M41" s="10">
        <f>+I41+J41+L41</f>
        <v>0</v>
      </c>
      <c r="N41" s="11"/>
      <c r="O41" s="10">
        <f>M41*N41</f>
        <v>0</v>
      </c>
      <c r="P41" s="9">
        <f>O41*0.19</f>
        <v>0</v>
      </c>
      <c r="Q41" s="61">
        <f t="shared" si="4"/>
        <v>0</v>
      </c>
    </row>
    <row r="42" spans="2:17" ht="30" x14ac:dyDescent="0.25">
      <c r="B42" s="50" t="s">
        <v>17</v>
      </c>
      <c r="C42" s="46" t="s">
        <v>122</v>
      </c>
      <c r="D42" s="47" t="s">
        <v>50</v>
      </c>
      <c r="E42" s="47" t="s">
        <v>127</v>
      </c>
      <c r="F42" s="47" t="s">
        <v>34</v>
      </c>
      <c r="G42" s="46" t="s">
        <v>30</v>
      </c>
      <c r="H42" s="49">
        <v>1</v>
      </c>
      <c r="I42" s="10">
        <v>0</v>
      </c>
      <c r="J42" s="10">
        <v>0</v>
      </c>
      <c r="K42" s="11"/>
      <c r="L42" s="10">
        <f>(I42+J42)*K42</f>
        <v>0</v>
      </c>
      <c r="M42" s="10">
        <f>+I42+J42+L42</f>
        <v>0</v>
      </c>
      <c r="N42" s="11"/>
      <c r="O42" s="10">
        <f>M42*N42</f>
        <v>0</v>
      </c>
      <c r="P42" s="9">
        <f>O42*0.19</f>
        <v>0</v>
      </c>
      <c r="Q42" s="61">
        <f t="shared" si="4"/>
        <v>0</v>
      </c>
    </row>
    <row r="43" spans="2:17" x14ac:dyDescent="0.25">
      <c r="B43" s="13" t="s">
        <v>17</v>
      </c>
      <c r="C43" s="7" t="s">
        <v>117</v>
      </c>
      <c r="D43" s="14" t="s">
        <v>50</v>
      </c>
      <c r="E43" s="14" t="s">
        <v>72</v>
      </c>
      <c r="F43" s="14" t="s">
        <v>87</v>
      </c>
      <c r="G43" s="7" t="s">
        <v>118</v>
      </c>
      <c r="H43" s="15">
        <v>1</v>
      </c>
      <c r="I43" s="16">
        <v>0</v>
      </c>
      <c r="J43" s="16">
        <v>0</v>
      </c>
      <c r="K43" s="17"/>
      <c r="L43" s="16">
        <f t="shared" si="0"/>
        <v>0</v>
      </c>
      <c r="M43" s="16">
        <f t="shared" si="1"/>
        <v>0</v>
      </c>
      <c r="N43" s="17"/>
      <c r="O43" s="16">
        <f t="shared" si="2"/>
        <v>0</v>
      </c>
      <c r="P43" s="18">
        <f t="shared" si="3"/>
        <v>0</v>
      </c>
      <c r="Q43" s="61">
        <f t="shared" si="4"/>
        <v>0</v>
      </c>
    </row>
    <row r="46" spans="2:17" x14ac:dyDescent="0.25">
      <c r="B46" s="28" t="s">
        <v>108</v>
      </c>
      <c r="C46" s="28"/>
      <c r="D46" s="28"/>
      <c r="E46" s="28"/>
      <c r="F46" s="28"/>
    </row>
    <row r="47" spans="2:17" x14ac:dyDescent="0.25">
      <c r="B47" s="28"/>
      <c r="C47" s="28"/>
      <c r="D47" s="28"/>
      <c r="E47" s="28"/>
      <c r="F47" s="28"/>
    </row>
    <row r="48" spans="2:17" x14ac:dyDescent="0.25">
      <c r="B48" s="28"/>
      <c r="C48" s="28"/>
      <c r="D48" s="28"/>
      <c r="E48" s="28"/>
      <c r="F48" s="28"/>
    </row>
    <row r="49" spans="2:6" x14ac:dyDescent="0.25">
      <c r="B49" s="28"/>
      <c r="C49" s="28"/>
      <c r="D49" s="28"/>
      <c r="E49" s="28"/>
      <c r="F49" s="28"/>
    </row>
    <row r="50" spans="2:6" x14ac:dyDescent="0.25">
      <c r="B50" s="53"/>
      <c r="C50" s="53"/>
      <c r="D50" s="53"/>
      <c r="E50" s="53"/>
      <c r="F50" s="53"/>
    </row>
    <row r="51" spans="2:6" x14ac:dyDescent="0.25">
      <c r="B51" s="27" t="s">
        <v>109</v>
      </c>
      <c r="C51" s="28"/>
      <c r="D51" s="28"/>
      <c r="E51" s="28"/>
      <c r="F51" s="28"/>
    </row>
    <row r="52" spans="2:6" x14ac:dyDescent="0.25">
      <c r="B52" s="27" t="s">
        <v>106</v>
      </c>
      <c r="C52" s="28"/>
      <c r="D52" s="53"/>
      <c r="E52" s="53"/>
      <c r="F52" s="53"/>
    </row>
    <row r="53" spans="2:6" x14ac:dyDescent="0.25">
      <c r="B53" s="52" t="s">
        <v>107</v>
      </c>
      <c r="C53" s="52"/>
      <c r="D53" s="53"/>
      <c r="E53" s="53"/>
      <c r="F53" s="53"/>
    </row>
  </sheetData>
  <mergeCells count="5">
    <mergeCell ref="B53:C53"/>
    <mergeCell ref="D53:F53"/>
    <mergeCell ref="B2:Q2"/>
    <mergeCell ref="B50:F50"/>
    <mergeCell ref="D52:F52"/>
  </mergeCells>
  <dataValidations count="1">
    <dataValidation type="list" allowBlank="1" showInputMessage="1" showErrorMessage="1" sqref="B5:B43" xr:uid="{2BA8C2A7-202D-4751-B723-5DDA6E4CBA2B}">
      <formula1>serv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"/>
  <sheetViews>
    <sheetView workbookViewId="0">
      <selection activeCell="B4" sqref="B4"/>
    </sheetView>
  </sheetViews>
  <sheetFormatPr baseColWidth="10" defaultRowHeight="15" x14ac:dyDescent="0.25"/>
  <cols>
    <col min="1" max="1" width="4.42578125" customWidth="1"/>
    <col min="2" max="2" width="14.140625" customWidth="1"/>
    <col min="3" max="3" width="10.140625" customWidth="1"/>
    <col min="4" max="4" width="18.85546875" customWidth="1"/>
    <col min="5" max="5" width="61.5703125" style="26" bestFit="1" customWidth="1"/>
    <col min="6" max="6" width="12.5703125" bestFit="1" customWidth="1"/>
    <col min="7" max="7" width="10.5703125" customWidth="1"/>
    <col min="8" max="8" width="22.5703125" bestFit="1" customWidth="1"/>
  </cols>
  <sheetData>
    <row r="2" spans="2:10" ht="21" x14ac:dyDescent="0.25">
      <c r="B2" s="57" t="s">
        <v>113</v>
      </c>
      <c r="C2" s="58"/>
      <c r="D2" s="58"/>
      <c r="E2" s="58"/>
      <c r="F2" s="58"/>
      <c r="G2" s="58"/>
      <c r="H2" s="58"/>
    </row>
    <row r="4" spans="2:10" s="1" customFormat="1" ht="30" x14ac:dyDescent="0.25">
      <c r="B4" s="19" t="s">
        <v>0</v>
      </c>
      <c r="C4" s="20" t="s">
        <v>1</v>
      </c>
      <c r="D4" s="20" t="s">
        <v>26</v>
      </c>
      <c r="E4" s="22" t="s">
        <v>4</v>
      </c>
      <c r="F4" s="20" t="s">
        <v>5</v>
      </c>
      <c r="G4" s="20" t="s">
        <v>21</v>
      </c>
      <c r="H4" s="23" t="s">
        <v>110</v>
      </c>
      <c r="J4" s="5" t="s">
        <v>17</v>
      </c>
    </row>
    <row r="5" spans="2:10" x14ac:dyDescent="0.25">
      <c r="B5" s="12" t="s">
        <v>8</v>
      </c>
      <c r="C5" s="3" t="s">
        <v>19</v>
      </c>
      <c r="D5" s="2" t="s">
        <v>22</v>
      </c>
      <c r="E5" s="24" t="s">
        <v>38</v>
      </c>
      <c r="F5" s="3" t="s">
        <v>34</v>
      </c>
      <c r="G5" s="2">
        <v>94</v>
      </c>
      <c r="H5" s="32">
        <v>0</v>
      </c>
      <c r="J5" s="5" t="s">
        <v>18</v>
      </c>
    </row>
    <row r="6" spans="2:10" x14ac:dyDescent="0.25">
      <c r="B6" s="12" t="s">
        <v>8</v>
      </c>
      <c r="C6" s="3" t="s">
        <v>19</v>
      </c>
      <c r="D6" s="2" t="s">
        <v>22</v>
      </c>
      <c r="E6" s="24" t="s">
        <v>40</v>
      </c>
      <c r="F6" s="24" t="s">
        <v>9</v>
      </c>
      <c r="G6" s="2">
        <v>8</v>
      </c>
      <c r="H6" s="32">
        <v>0</v>
      </c>
      <c r="J6" s="5" t="s">
        <v>19</v>
      </c>
    </row>
    <row r="7" spans="2:10" x14ac:dyDescent="0.25">
      <c r="B7" s="12" t="s">
        <v>8</v>
      </c>
      <c r="C7" s="3" t="s">
        <v>19</v>
      </c>
      <c r="D7" s="2" t="s">
        <v>22</v>
      </c>
      <c r="E7" s="24" t="s">
        <v>42</v>
      </c>
      <c r="F7" s="3" t="s">
        <v>10</v>
      </c>
      <c r="G7" s="2">
        <v>1</v>
      </c>
      <c r="H7" s="32">
        <v>0</v>
      </c>
    </row>
    <row r="8" spans="2:10" x14ac:dyDescent="0.25">
      <c r="B8" s="12" t="s">
        <v>8</v>
      </c>
      <c r="C8" s="3" t="s">
        <v>19</v>
      </c>
      <c r="D8" s="2" t="s">
        <v>22</v>
      </c>
      <c r="E8" s="24" t="s">
        <v>102</v>
      </c>
      <c r="F8" s="3" t="s">
        <v>13</v>
      </c>
      <c r="G8" s="2">
        <v>5</v>
      </c>
      <c r="H8" s="32">
        <v>0</v>
      </c>
    </row>
    <row r="9" spans="2:10" x14ac:dyDescent="0.25">
      <c r="B9" s="12" t="s">
        <v>8</v>
      </c>
      <c r="C9" s="3" t="s">
        <v>19</v>
      </c>
      <c r="D9" s="2" t="s">
        <v>22</v>
      </c>
      <c r="E9" s="24" t="s">
        <v>103</v>
      </c>
      <c r="F9" s="3" t="s">
        <v>11</v>
      </c>
      <c r="G9" s="2">
        <v>2</v>
      </c>
      <c r="H9" s="32">
        <v>0</v>
      </c>
    </row>
    <row r="10" spans="2:10" ht="30" x14ac:dyDescent="0.25">
      <c r="B10" s="12" t="s">
        <v>8</v>
      </c>
      <c r="C10" s="3" t="s">
        <v>19</v>
      </c>
      <c r="D10" s="2" t="s">
        <v>22</v>
      </c>
      <c r="E10" s="24" t="s">
        <v>104</v>
      </c>
      <c r="F10" s="3" t="s">
        <v>7</v>
      </c>
      <c r="G10" s="2">
        <v>1</v>
      </c>
      <c r="H10" s="32">
        <v>0</v>
      </c>
    </row>
    <row r="11" spans="2:10" x14ac:dyDescent="0.25">
      <c r="B11" s="12" t="s">
        <v>27</v>
      </c>
      <c r="C11" s="3" t="s">
        <v>19</v>
      </c>
      <c r="D11" s="2" t="s">
        <v>22</v>
      </c>
      <c r="E11" s="24" t="s">
        <v>105</v>
      </c>
      <c r="F11" s="3" t="s">
        <v>34</v>
      </c>
      <c r="G11" s="2">
        <v>10</v>
      </c>
      <c r="H11" s="32">
        <v>0</v>
      </c>
    </row>
    <row r="12" spans="2:10" x14ac:dyDescent="0.25">
      <c r="B12" s="13" t="s">
        <v>27</v>
      </c>
      <c r="C12" s="29" t="s">
        <v>19</v>
      </c>
      <c r="D12" s="30" t="s">
        <v>22</v>
      </c>
      <c r="E12" s="31" t="s">
        <v>91</v>
      </c>
      <c r="F12" s="29" t="s">
        <v>34</v>
      </c>
      <c r="G12" s="30">
        <v>96</v>
      </c>
      <c r="H12" s="32">
        <v>0</v>
      </c>
    </row>
  </sheetData>
  <mergeCells count="1">
    <mergeCell ref="B2:H2"/>
  </mergeCells>
  <dataValidations count="1">
    <dataValidation type="list" allowBlank="1" showInputMessage="1" showErrorMessage="1" sqref="C5:C12" xr:uid="{AB2AFCCE-3C30-4CB9-A21E-768DB5D6EA08}">
      <formula1>serv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4"/>
  <sheetViews>
    <sheetView workbookViewId="0">
      <selection activeCell="G5" sqref="G5"/>
    </sheetView>
  </sheetViews>
  <sheetFormatPr baseColWidth="10" defaultRowHeight="15" x14ac:dyDescent="0.25"/>
  <cols>
    <col min="2" max="2" width="12.85546875" customWidth="1"/>
    <col min="3" max="3" width="10.42578125" bestFit="1" customWidth="1"/>
    <col min="4" max="4" width="16.42578125" bestFit="1" customWidth="1"/>
    <col min="5" max="5" width="45.140625" style="26" customWidth="1"/>
    <col min="6" max="6" width="12.5703125" bestFit="1" customWidth="1"/>
    <col min="7" max="7" width="44.5703125" bestFit="1" customWidth="1"/>
    <col min="8" max="8" width="21.5703125" customWidth="1"/>
    <col min="9" max="9" width="25.85546875" bestFit="1" customWidth="1"/>
  </cols>
  <sheetData>
    <row r="2" spans="2:12" ht="21" x14ac:dyDescent="0.25">
      <c r="B2" s="59" t="s">
        <v>113</v>
      </c>
      <c r="C2" s="59"/>
      <c r="D2" s="59"/>
      <c r="E2" s="59"/>
      <c r="F2" s="59"/>
      <c r="G2" s="59"/>
      <c r="H2" s="59"/>
      <c r="I2" s="59"/>
    </row>
    <row r="4" spans="2:12" s="1" customFormat="1" ht="30" x14ac:dyDescent="0.25">
      <c r="B4" s="19" t="s">
        <v>0</v>
      </c>
      <c r="C4" s="20" t="s">
        <v>1</v>
      </c>
      <c r="D4" s="20" t="s">
        <v>2</v>
      </c>
      <c r="E4" s="22" t="s">
        <v>4</v>
      </c>
      <c r="F4" s="20" t="s">
        <v>5</v>
      </c>
      <c r="G4" s="20" t="s">
        <v>24</v>
      </c>
      <c r="H4" s="23" t="s">
        <v>110</v>
      </c>
      <c r="I4" s="33" t="s">
        <v>111</v>
      </c>
      <c r="L4" s="5" t="s">
        <v>17</v>
      </c>
    </row>
    <row r="5" spans="2:12" ht="30" x14ac:dyDescent="0.25">
      <c r="B5" s="34" t="s">
        <v>8</v>
      </c>
      <c r="C5" s="35" t="s">
        <v>18</v>
      </c>
      <c r="D5" s="36" t="s">
        <v>23</v>
      </c>
      <c r="E5" s="37" t="s">
        <v>40</v>
      </c>
      <c r="F5" s="35" t="s">
        <v>9</v>
      </c>
      <c r="G5" s="36" t="s">
        <v>25</v>
      </c>
      <c r="H5" s="38">
        <v>0</v>
      </c>
      <c r="I5" s="39">
        <v>0</v>
      </c>
      <c r="L5" s="5" t="s">
        <v>19</v>
      </c>
    </row>
    <row r="6" spans="2:12" ht="30" x14ac:dyDescent="0.25">
      <c r="B6" s="34" t="s">
        <v>8</v>
      </c>
      <c r="C6" s="35" t="s">
        <v>18</v>
      </c>
      <c r="D6" s="36" t="s">
        <v>23</v>
      </c>
      <c r="E6" s="37" t="s">
        <v>42</v>
      </c>
      <c r="F6" s="35" t="s">
        <v>10</v>
      </c>
      <c r="G6" s="36" t="s">
        <v>25</v>
      </c>
      <c r="H6" s="38">
        <v>0</v>
      </c>
      <c r="I6" s="39">
        <v>0</v>
      </c>
    </row>
    <row r="7" spans="2:12" ht="30" x14ac:dyDescent="0.25">
      <c r="B7" s="34" t="s">
        <v>8</v>
      </c>
      <c r="C7" s="35" t="s">
        <v>18</v>
      </c>
      <c r="D7" s="36" t="s">
        <v>23</v>
      </c>
      <c r="E7" s="37" t="s">
        <v>102</v>
      </c>
      <c r="F7" s="35" t="s">
        <v>13</v>
      </c>
      <c r="G7" s="36" t="s">
        <v>25</v>
      </c>
      <c r="H7" s="38">
        <v>0</v>
      </c>
      <c r="I7" s="39">
        <v>0</v>
      </c>
    </row>
    <row r="8" spans="2:12" ht="30" x14ac:dyDescent="0.25">
      <c r="B8" s="34" t="s">
        <v>8</v>
      </c>
      <c r="C8" s="35" t="s">
        <v>18</v>
      </c>
      <c r="D8" s="36" t="s">
        <v>23</v>
      </c>
      <c r="E8" s="37" t="s">
        <v>103</v>
      </c>
      <c r="F8" s="35" t="s">
        <v>11</v>
      </c>
      <c r="G8" s="36" t="s">
        <v>25</v>
      </c>
      <c r="H8" s="38">
        <v>0</v>
      </c>
      <c r="I8" s="39">
        <v>0</v>
      </c>
    </row>
    <row r="9" spans="2:12" ht="45" x14ac:dyDescent="0.25">
      <c r="B9" s="34" t="s">
        <v>8</v>
      </c>
      <c r="C9" s="35" t="s">
        <v>18</v>
      </c>
      <c r="D9" s="36" t="s">
        <v>23</v>
      </c>
      <c r="E9" s="37" t="s">
        <v>104</v>
      </c>
      <c r="F9" s="35" t="s">
        <v>7</v>
      </c>
      <c r="G9" s="36" t="s">
        <v>25</v>
      </c>
      <c r="H9" s="38">
        <v>0</v>
      </c>
      <c r="I9" s="39">
        <v>0</v>
      </c>
    </row>
    <row r="10" spans="2:12" x14ac:dyDescent="0.25">
      <c r="B10" s="34" t="s">
        <v>8</v>
      </c>
      <c r="C10" s="35" t="s">
        <v>18</v>
      </c>
      <c r="D10" s="36" t="s">
        <v>23</v>
      </c>
      <c r="E10" s="37" t="s">
        <v>15</v>
      </c>
      <c r="F10" s="35" t="s">
        <v>12</v>
      </c>
      <c r="G10" s="36" t="s">
        <v>25</v>
      </c>
      <c r="H10" s="38">
        <v>0</v>
      </c>
      <c r="I10" s="39">
        <v>0</v>
      </c>
    </row>
    <row r="11" spans="2:12" x14ac:dyDescent="0.25">
      <c r="B11" s="34" t="s">
        <v>8</v>
      </c>
      <c r="C11" s="35" t="s">
        <v>18</v>
      </c>
      <c r="D11" s="36" t="s">
        <v>23</v>
      </c>
      <c r="E11" s="37" t="s">
        <v>16</v>
      </c>
      <c r="F11" s="35" t="s">
        <v>14</v>
      </c>
      <c r="G11" s="36" t="s">
        <v>25</v>
      </c>
      <c r="H11" s="38">
        <v>0</v>
      </c>
      <c r="I11" s="39">
        <v>0</v>
      </c>
    </row>
    <row r="12" spans="2:12" x14ac:dyDescent="0.25">
      <c r="B12" s="40" t="s">
        <v>27</v>
      </c>
      <c r="C12" s="35" t="s">
        <v>18</v>
      </c>
      <c r="D12" s="41" t="s">
        <v>23</v>
      </c>
      <c r="E12" s="42" t="s">
        <v>28</v>
      </c>
      <c r="F12" s="43" t="s">
        <v>6</v>
      </c>
      <c r="G12" s="41" t="s">
        <v>25</v>
      </c>
      <c r="H12" s="44">
        <v>0</v>
      </c>
      <c r="I12" s="45">
        <v>0</v>
      </c>
    </row>
    <row r="13" spans="2:12" x14ac:dyDescent="0.25">
      <c r="B13" s="4"/>
      <c r="C13" s="4"/>
      <c r="D13" s="4"/>
      <c r="E13" s="25"/>
      <c r="F13" s="4"/>
      <c r="G13" s="4"/>
      <c r="H13" s="4"/>
      <c r="I13" s="4"/>
    </row>
    <row r="14" spans="2:12" x14ac:dyDescent="0.25">
      <c r="B14" s="4" t="s">
        <v>112</v>
      </c>
      <c r="C14" s="4"/>
      <c r="D14" s="4"/>
      <c r="E14" s="25"/>
      <c r="F14" s="4"/>
      <c r="G14" s="4"/>
      <c r="H14" s="4"/>
      <c r="I14" s="4"/>
    </row>
  </sheetData>
  <mergeCells count="1">
    <mergeCell ref="B2:I2"/>
  </mergeCells>
  <dataValidations count="1">
    <dataValidation type="list" allowBlank="1" showInputMessage="1" showErrorMessage="1" sqref="C5:C12" xr:uid="{B141FE77-3CBB-4641-B1EB-E00633341109}">
      <formula1>serv</formula1>
    </dataValidation>
  </dataValidations>
  <pageMargins left="0.7" right="0.7" top="0.75" bottom="0.75" header="0.3" footer="0.3"/>
  <ignoredErrors>
    <ignoredError sqref="C5 C6:C12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Vigilancia</vt:lpstr>
      <vt:lpstr>CCTV</vt:lpstr>
      <vt:lpstr>Monitoreo Alarma</vt:lpstr>
      <vt:lpstr>CCTV!serv</vt:lpstr>
      <vt:lpstr>'Monitoreo Alarma'!serv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Yovany Alexander Rincón</dc:creator>
  <cp:lastModifiedBy>Alexander Torres Pantoja</cp:lastModifiedBy>
  <dcterms:created xsi:type="dcterms:W3CDTF">2017-10-04T19:01:30Z</dcterms:created>
  <dcterms:modified xsi:type="dcterms:W3CDTF">2024-12-17T17:46:24Z</dcterms:modified>
</cp:coreProperties>
</file>