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atp0000_bancoldex_com/Documents/Contratación/Procesos/Contratos Alex/2024/2024002 - Contac Center/Anexos/"/>
    </mc:Choice>
  </mc:AlternateContent>
  <xr:revisionPtr revIDLastSave="0" documentId="8_{2D01A5DC-20D5-4203-BAC8-4A84F6C68C30}" xr6:coauthVersionLast="47" xr6:coauthVersionMax="47" xr10:uidLastSave="{00000000-0000-0000-0000-000000000000}"/>
  <bookViews>
    <workbookView xWindow="-120" yWindow="-120" windowWidth="29040" windowHeight="15840" tabRatio="980" xr2:uid="{00000000-000D-0000-FFFF-FFFF00000000}"/>
  </bookViews>
  <sheets>
    <sheet name="Campos de la BDD" sheetId="34" r:id="rId1"/>
    <sheet name="Gestión Inbound 2021 - 2023" sheetId="31" r:id="rId2"/>
    <sheet name="Gestión Outbound 2021-2023" sheetId="32" r:id="rId3"/>
    <sheet name="Otras_Gestiones 2021 -2023" sheetId="33" r:id="rId4"/>
    <sheet name="Lineas virtuales" sheetId="29" r:id="rId5"/>
  </sheets>
  <definedNames>
    <definedName name="_xlnm._FilterDatabase" localSheetId="2" hidden="1">'Gestión Outbound 2021-2023'!#REF!</definedName>
    <definedName name="_xlnm._FilterDatabase" localSheetId="3" hidden="1">'Otras_Gestiones 2021 -2023'!#REF!</definedName>
    <definedName name="Z_0612484F_F2A9_4612_8895_F952A4AA6386_.wvu.FilterData" localSheetId="1" hidden="1">'Gestión Inbound 2021 - 2023'!#REF!</definedName>
    <definedName name="Z_0612484F_F2A9_4612_8895_F952A4AA6386_.wvu.FilterData" localSheetId="2" hidden="1">'Gestión Outbound 2021-2023'!#REF!</definedName>
    <definedName name="Z_0612484F_F2A9_4612_8895_F952A4AA6386_.wvu.FilterData" localSheetId="3" hidden="1">'Otras_Gestiones 2021 -2023'!#REF!</definedName>
    <definedName name="Z_078BD2AC_0478_46E9_9459_48447BDA6DB3_.wvu.FilterData" localSheetId="1" hidden="1">'Gestión Inbound 2021 - 2023'!#REF!</definedName>
    <definedName name="Z_0BF08258_25C5_4A9A_AC34_AA9F2E80A21F_.wvu.FilterData" localSheetId="2" hidden="1">'Gestión Outbound 2021-2023'!#REF!</definedName>
    <definedName name="Z_0D2B1BED_F047_4B2A_9528_5C48334A085D_.wvu.FilterData" localSheetId="1" hidden="1">'Gestión Inbound 2021 - 2023'!#REF!</definedName>
    <definedName name="Z_0DF0DAA3_C906_466C_A54E_D0F31A1EF372_.wvu.FilterData" localSheetId="1" hidden="1">'Gestión Inbound 2021 - 2023'!#REF!</definedName>
    <definedName name="Z_0DF0DAA3_C906_466C_A54E_D0F31A1EF372_.wvu.FilterData" localSheetId="2" hidden="1">'Gestión Outbound 2021-2023'!#REF!</definedName>
    <definedName name="Z_0DF0DAA3_C906_466C_A54E_D0F31A1EF372_.wvu.FilterData" localSheetId="3" hidden="1">'Otras_Gestiones 2021 -2023'!#REF!</definedName>
    <definedName name="Z_1401DDF7_6CC5_4519_A4CA_A2F336BE0767_.wvu.FilterData" localSheetId="2" hidden="1">'Gestión Outbound 2021-2023'!#REF!</definedName>
    <definedName name="Z_1401DDF7_6CC5_4519_A4CA_A2F336BE0767_.wvu.FilterData" localSheetId="3" hidden="1">'Otras_Gestiones 2021 -2023'!#REF!</definedName>
    <definedName name="Z_14BECF49_5F25_4179_8A68_C29E0D89D339_.wvu.FilterData" localSheetId="1" hidden="1">'Gestión Inbound 2021 - 2023'!#REF!</definedName>
    <definedName name="Z_14BECF49_5F25_4179_8A68_C29E0D89D339_.wvu.FilterData" localSheetId="2" hidden="1">'Gestión Outbound 2021-2023'!#REF!</definedName>
    <definedName name="Z_17B216BE_5FB2_4A4E_9F76_A4BCA06C7527_.wvu.FilterData" localSheetId="1" hidden="1">'Gestión Inbound 2021 - 2023'!#REF!</definedName>
    <definedName name="Z_1A7CE0F4_4D00_4231_A703_15833F3BDB15_.wvu.FilterData" localSheetId="1" hidden="1">'Gestión Inbound 2021 - 2023'!#REF!</definedName>
    <definedName name="Z_1C7AE51E_13CB_4BC3_B14C_41AAFF946777_.wvu.FilterData" localSheetId="3" hidden="1">'Otras_Gestiones 2021 -2023'!#REF!</definedName>
    <definedName name="Z_24CEE4D3_16C8_4354_8193_925B7C5B1C7B_.wvu.FilterData" localSheetId="1" hidden="1">'Gestión Inbound 2021 - 2023'!#REF!</definedName>
    <definedName name="Z_2F945D9F_FCB4_489A_8C5F_2147CD1C2F23_.wvu.FilterData" localSheetId="1" hidden="1">'Gestión Inbound 2021 - 2023'!#REF!</definedName>
    <definedName name="Z_2F945D9F_FCB4_489A_8C5F_2147CD1C2F23_.wvu.FilterData" localSheetId="2" hidden="1">'Gestión Outbound 2021-2023'!#REF!</definedName>
    <definedName name="Z_2F945D9F_FCB4_489A_8C5F_2147CD1C2F23_.wvu.FilterData" localSheetId="3" hidden="1">'Otras_Gestiones 2021 -2023'!#REF!</definedName>
    <definedName name="Z_31246827_98DC_4D42_9ED5_8B5E38D50C1E_.wvu.FilterData" localSheetId="3" hidden="1">'Otras_Gestiones 2021 -2023'!#REF!</definedName>
    <definedName name="Z_32E83A92_339F_4A59_8D19_490C218B1A21_.wvu.FilterData" localSheetId="1" hidden="1">'Gestión Inbound 2021 - 2023'!#REF!</definedName>
    <definedName name="Z_34645F13_1E00_41E8_82D4_E1EFB3A92512_.wvu.FilterData" localSheetId="2" hidden="1">'Gestión Outbound 2021-2023'!#REF!</definedName>
    <definedName name="Z_3FF20BEF_27C7_4997_8C95_D9C32B869D15_.wvu.FilterData" localSheetId="1" hidden="1">'Gestión Inbound 2021 - 2023'!#REF!</definedName>
    <definedName name="Z_3FF20BEF_27C7_4997_8C95_D9C32B869D15_.wvu.FilterData" localSheetId="2" hidden="1">'Gestión Outbound 2021-2023'!#REF!</definedName>
    <definedName name="Z_4262B910_A665_4C4A_9222_5FD21DAC3049_.wvu.FilterData" localSheetId="1" hidden="1">'Gestión Inbound 2021 - 2023'!#REF!</definedName>
    <definedName name="Z_4262B910_A665_4C4A_9222_5FD21DAC3049_.wvu.FilterData" localSheetId="2" hidden="1">'Gestión Outbound 2021-2023'!#REF!</definedName>
    <definedName name="Z_4262B910_A665_4C4A_9222_5FD21DAC3049_.wvu.FilterData" localSheetId="3" hidden="1">'Otras_Gestiones 2021 -2023'!#REF!</definedName>
    <definedName name="Z_454ED1C5_A69F_46A2_9462_74D1F140337B_.wvu.FilterData" localSheetId="3" hidden="1">'Otras_Gestiones 2021 -2023'!#REF!</definedName>
    <definedName name="Z_45FD5194_360B_4F36_996A_4D28BE8E41BF_.wvu.FilterData" localSheetId="1" hidden="1">'Gestión Inbound 2021 - 2023'!#REF!</definedName>
    <definedName name="Z_45FD5194_360B_4F36_996A_4D28BE8E41BF_.wvu.FilterData" localSheetId="2" hidden="1">'Gestión Outbound 2021-2023'!#REF!</definedName>
    <definedName name="Z_45FD5194_360B_4F36_996A_4D28BE8E41BF_.wvu.FilterData" localSheetId="3" hidden="1">'Otras_Gestiones 2021 -2023'!#REF!</definedName>
    <definedName name="Z_48AB4DDE_A5B4_4E2D_925F_8DCA0F62326B_.wvu.FilterData" localSheetId="3" hidden="1">'Otras_Gestiones 2021 -2023'!#REF!</definedName>
    <definedName name="Z_48DC782D_3379_4D76_A19D_34A97A2A8CBC_.wvu.FilterData" localSheetId="3" hidden="1">'Otras_Gestiones 2021 -2023'!#REF!</definedName>
    <definedName name="Z_4CF19DBE_2CF5_47F6_B317_D9FA52A2AF17_.wvu.FilterData" localSheetId="3" hidden="1">'Otras_Gestiones 2021 -2023'!#REF!</definedName>
    <definedName name="Z_4DEAB77C_3483_4C48_8866_815BC280B0A0_.wvu.FilterData" localSheetId="3" hidden="1">'Otras_Gestiones 2021 -2023'!#REF!</definedName>
    <definedName name="Z_50D29B80_ED7A_4BC5_9611_8E169825E279_.wvu.FilterData" localSheetId="1" hidden="1">'Gestión Inbound 2021 - 2023'!#REF!</definedName>
    <definedName name="Z_50D29B80_ED7A_4BC5_9611_8E169825E279_.wvu.FilterData" localSheetId="3" hidden="1">'Otras_Gestiones 2021 -2023'!#REF!</definedName>
    <definedName name="Z_51994A78_564A_4C4B_995F_0FB571AC3EB5_.wvu.FilterData" localSheetId="2" hidden="1">'Gestión Outbound 2021-2023'!#REF!</definedName>
    <definedName name="Z_54B281DD_68F4_417B_8E74_EE6726D9CCF6_.wvu.FilterData" localSheetId="1" hidden="1">'Gestión Inbound 2021 - 2023'!#REF!</definedName>
    <definedName name="Z_59CB1CDF_7284_40C5_86EF_5F70381DA0E1_.wvu.FilterData" localSheetId="1" hidden="1">'Gestión Inbound 2021 - 2023'!#REF!</definedName>
    <definedName name="Z_59FDC4C1_AA4E_44B4_84FE_9FD122885987_.wvu.FilterData" localSheetId="3" hidden="1">'Otras_Gestiones 2021 -2023'!#REF!</definedName>
    <definedName name="Z_5E6405EC_833C_4921_8525_FC93982F4C12_.wvu.FilterData" localSheetId="1" hidden="1">'Gestión Inbound 2021 - 2023'!#REF!</definedName>
    <definedName name="Z_5E6405EC_833C_4921_8525_FC93982F4C12_.wvu.FilterData" localSheetId="3" hidden="1">'Otras_Gestiones 2021 -2023'!#REF!</definedName>
    <definedName name="Z_63C88879_2B0B_4218_83A8_CE47DDFB32AF_.wvu.FilterData" localSheetId="3" hidden="1">'Otras_Gestiones 2021 -2023'!#REF!</definedName>
    <definedName name="Z_642FC619_82D1_4D99_AE87_5A95C7A5C468_.wvu.FilterData" localSheetId="1" hidden="1">'Gestión Inbound 2021 - 2023'!#REF!</definedName>
    <definedName name="Z_642FC619_82D1_4D99_AE87_5A95C7A5C468_.wvu.FilterData" localSheetId="2" hidden="1">'Gestión Outbound 2021-2023'!#REF!</definedName>
    <definedName name="Z_64E3EDBD_F4D0_490E_801A_81AF3A15EF4A_.wvu.FilterData" localSheetId="1" hidden="1">'Gestión Inbound 2021 - 2023'!#REF!</definedName>
    <definedName name="Z_64E3EDBD_F4D0_490E_801A_81AF3A15EF4A_.wvu.FilterData" localSheetId="2" hidden="1">'Gestión Outbound 2021-2023'!#REF!</definedName>
    <definedName name="Z_64E3EDBD_F4D0_490E_801A_81AF3A15EF4A_.wvu.FilterData" localSheetId="3" hidden="1">'Otras_Gestiones 2021 -2023'!#REF!</definedName>
    <definedName name="Z_6AD44613_0906_4182_8CBA_5F228F4AB50A_.wvu.FilterData" localSheetId="1" hidden="1">'Gestión Inbound 2021 - 2023'!#REF!</definedName>
    <definedName name="Z_6AD44613_0906_4182_8CBA_5F228F4AB50A_.wvu.FilterData" localSheetId="2" hidden="1">'Gestión Outbound 2021-2023'!#REF!</definedName>
    <definedName name="Z_6AD44613_0906_4182_8CBA_5F228F4AB50A_.wvu.FilterData" localSheetId="3" hidden="1">'Otras_Gestiones 2021 -2023'!#REF!</definedName>
    <definedName name="Z_6C1FB940_E089_4B4D_9EB6_38B3EE53DF9A_.wvu.FilterData" localSheetId="2" hidden="1">'Gestión Outbound 2021-2023'!#REF!</definedName>
    <definedName name="Z_6E75F9C9_E61B_449F_AFBE_31D89865E308_.wvu.FilterData" localSheetId="3" hidden="1">'Otras_Gestiones 2021 -2023'!#REF!</definedName>
    <definedName name="Z_70AFD5C4_B044_427D_8909_60F9C447C81E_.wvu.FilterData" localSheetId="2" hidden="1">'Gestión Outbound 2021-2023'!#REF!</definedName>
    <definedName name="Z_77575736_9DEF_40D9_911B_778501537B4B_.wvu.FilterData" localSheetId="2" hidden="1">'Gestión Outbound 2021-2023'!#REF!</definedName>
    <definedName name="Z_7A3D0A85_18E9_487B_9616_D175E6EF25F5_.wvu.FilterData" localSheetId="2" hidden="1">'Gestión Outbound 2021-2023'!#REF!</definedName>
    <definedName name="Z_8017CF7A_CC2A_48B2_8B51_1AA2FB95ED7F_.wvu.FilterData" localSheetId="1" hidden="1">'Gestión Inbound 2021 - 2023'!#REF!</definedName>
    <definedName name="Z_85FA1010_CEFE_47CB_933E_A197137F7C17_.wvu.FilterData" localSheetId="3" hidden="1">'Otras_Gestiones 2021 -2023'!#REF!</definedName>
    <definedName name="Z_88E0DBAF_B3F0_4B7F_B5A6_A1CFAD3888D7_.wvu.FilterData" localSheetId="1" hidden="1">'Gestión Inbound 2021 - 2023'!#REF!</definedName>
    <definedName name="Z_88E0DBAF_B3F0_4B7F_B5A6_A1CFAD3888D7_.wvu.FilterData" localSheetId="3" hidden="1">'Otras_Gestiones 2021 -2023'!#REF!</definedName>
    <definedName name="Z_8930D950_E792_4F59_9478_A7F80929CE77_.wvu.FilterData" localSheetId="3" hidden="1">'Otras_Gestiones 2021 -2023'!#REF!</definedName>
    <definedName name="Z_8AFBA36B_F66B_4F6C_9BE9_7D563D58036D_.wvu.FilterData" localSheetId="1" hidden="1">'Gestión Inbound 2021 - 2023'!#REF!</definedName>
    <definedName name="Z_8AFBA36B_F66B_4F6C_9BE9_7D563D58036D_.wvu.FilterData" localSheetId="2" hidden="1">'Gestión Outbound 2021-2023'!#REF!</definedName>
    <definedName name="Z_8AFBA36B_F66B_4F6C_9BE9_7D563D58036D_.wvu.FilterData" localSheetId="3" hidden="1">'Otras_Gestiones 2021 -2023'!#REF!</definedName>
    <definedName name="Z_8D14DF00_6096_48C5_890C_2F93A3784894_.wvu.FilterData" localSheetId="2" hidden="1">'Gestión Outbound 2021-2023'!#REF!</definedName>
    <definedName name="Z_8D14DF00_6096_48C5_890C_2F93A3784894_.wvu.FilterData" localSheetId="3" hidden="1">'Otras_Gestiones 2021 -2023'!#REF!</definedName>
    <definedName name="Z_90BB0C12_1D45_40FC_BCBC_1EA621973CAC_.wvu.FilterData" localSheetId="1" hidden="1">'Gestión Inbound 2021 - 2023'!#REF!</definedName>
    <definedName name="Z_92FDA535_6BE1_4BD0_9206_88ACA8CE0837_.wvu.FilterData" localSheetId="1" hidden="1">'Gestión Inbound 2021 - 2023'!#REF!</definedName>
    <definedName name="Z_93272913_C463_4EB4_8952_753F72B720D0_.wvu.FilterData" localSheetId="2" hidden="1">'Gestión Outbound 2021-2023'!#REF!</definedName>
    <definedName name="Z_948B4015_0EB2_46AC_ADC7_B125FF75371F_.wvu.FilterData" localSheetId="2" hidden="1">'Gestión Outbound 2021-2023'!#REF!</definedName>
    <definedName name="Z_A0D71ACD_9FEA_434F_A2FF_AC95C39215F0_.wvu.FilterData" localSheetId="3" hidden="1">'Otras_Gestiones 2021 -2023'!#REF!</definedName>
    <definedName name="Z_A2682461_014F_48C2_B846_C859EF167A7D_.wvu.FilterData" localSheetId="3" hidden="1">'Otras_Gestiones 2021 -2023'!#REF!</definedName>
    <definedName name="Z_A93331E8_6AFB_4A6F_ADEB_6D5B3E25CD01_.wvu.Rows" localSheetId="1" hidden="1">'Gestión Inbound 2021 - 2023'!#REF!,'Gestión Inbound 2021 - 2023'!#REF!,'Gestión Inbound 2021 - 2023'!#REF!</definedName>
    <definedName name="Z_AAA1E150_C6C9_441D_A84C_1D59C2B5304B_.wvu.FilterData" localSheetId="1" hidden="1">'Gestión Inbound 2021 - 2023'!#REF!</definedName>
    <definedName name="Z_AAA1E150_C6C9_441D_A84C_1D59C2B5304B_.wvu.FilterData" localSheetId="2" hidden="1">'Gestión Outbound 2021-2023'!#REF!</definedName>
    <definedName name="Z_AAA1E150_C6C9_441D_A84C_1D59C2B5304B_.wvu.FilterData" localSheetId="3" hidden="1">'Otras_Gestiones 2021 -2023'!#REF!</definedName>
    <definedName name="Z_AC9A7068_4A8D_4BEB_A303_57A0B38D73A3_.wvu.FilterData" localSheetId="1" hidden="1">'Gestión Inbound 2021 - 2023'!#REF!</definedName>
    <definedName name="Z_AC9A7068_4A8D_4BEB_A303_57A0B38D73A3_.wvu.FilterData" localSheetId="2" hidden="1">'Gestión Outbound 2021-2023'!#REF!</definedName>
    <definedName name="Z_AC9A7068_4A8D_4BEB_A303_57A0B38D73A3_.wvu.FilterData" localSheetId="3" hidden="1">'Otras_Gestiones 2021 -2023'!#REF!</definedName>
    <definedName name="Z_B0325761_06D4_4F10_AD28_282225D2DEC6_.wvu.FilterData" localSheetId="2" hidden="1">'Gestión Outbound 2021-2023'!#REF!</definedName>
    <definedName name="Z_B2B41594_48F2_41B7_9207_19C7974A6366_.wvu.FilterData" localSheetId="1" hidden="1">'Gestión Inbound 2021 - 2023'!#REF!</definedName>
    <definedName name="Z_B2B41594_48F2_41B7_9207_19C7974A6366_.wvu.FilterData" localSheetId="2" hidden="1">'Gestión Outbound 2021-2023'!#REF!</definedName>
    <definedName name="Z_B2B41594_48F2_41B7_9207_19C7974A6366_.wvu.FilterData" localSheetId="3" hidden="1">'Otras_Gestiones 2021 -2023'!#REF!</definedName>
    <definedName name="Z_B80305BD_C2E8_4891_828D_E71447DFF9D4_.wvu.FilterData" localSheetId="3" hidden="1">'Otras_Gestiones 2021 -2023'!#REF!</definedName>
    <definedName name="Z_B92EFCF7_698B_4E16_8075_6A8845877A44_.wvu.FilterData" localSheetId="1" hidden="1">'Gestión Inbound 2021 - 2023'!#REF!</definedName>
    <definedName name="Z_B92EFCF7_698B_4E16_8075_6A8845877A44_.wvu.FilterData" localSheetId="2" hidden="1">'Gestión Outbound 2021-2023'!#REF!</definedName>
    <definedName name="Z_B92EFCF7_698B_4E16_8075_6A8845877A44_.wvu.FilterData" localSheetId="3" hidden="1">'Otras_Gestiones 2021 -2023'!#REF!</definedName>
    <definedName name="Z_B92EFCF7_698B_4E16_8075_6A8845877A44_.wvu.Rows" localSheetId="1" hidden="1">'Gestión Inbound 2021 - 2023'!#REF!,'Gestión Inbound 2021 - 2023'!#REF!</definedName>
    <definedName name="Z_C56F96CF_B6F2_4990_BDDB_2673690F6D93_.wvu.FilterData" localSheetId="1" hidden="1">'Gestión Inbound 2021 - 2023'!#REF!</definedName>
    <definedName name="Z_CC4FD5C4_591F_4AA6_B073_163A30CC6AFE_.wvu.FilterData" localSheetId="1" hidden="1">'Gestión Inbound 2021 - 2023'!#REF!</definedName>
    <definedName name="Z_CC4FD5C4_591F_4AA6_B073_163A30CC6AFE_.wvu.FilterData" localSheetId="2" hidden="1">'Gestión Outbound 2021-2023'!#REF!</definedName>
    <definedName name="Z_CC4FD5C4_591F_4AA6_B073_163A30CC6AFE_.wvu.FilterData" localSheetId="3" hidden="1">'Otras_Gestiones 2021 -2023'!#REF!</definedName>
    <definedName name="Z_CEBD3042_287E_4398_98DB_322CA7B6AADB_.wvu.FilterData" localSheetId="3" hidden="1">'Otras_Gestiones 2021 -2023'!#REF!</definedName>
    <definedName name="Z_D00A5A22_2AC7_48A5_A470_95DF11684D36_.wvu.FilterData" localSheetId="1" hidden="1">'Gestión Inbound 2021 - 2023'!#REF!</definedName>
    <definedName name="Z_D00A5A22_2AC7_48A5_A470_95DF11684D36_.wvu.FilterData" localSheetId="2" hidden="1">'Gestión Outbound 2021-2023'!#REF!</definedName>
    <definedName name="Z_D00A5A22_2AC7_48A5_A470_95DF11684D36_.wvu.FilterData" localSheetId="3" hidden="1">'Otras_Gestiones 2021 -2023'!#REF!</definedName>
    <definedName name="Z_D3B36DAD_6CD9_42F6_A169_E18FDB06D22E_.wvu.FilterData" localSheetId="3" hidden="1">'Otras_Gestiones 2021 -2023'!#REF!</definedName>
    <definedName name="Z_D3D68209_A7B7_449F_A00C_F8B81CB09E5E_.wvu.FilterData" localSheetId="2" hidden="1">'Gestión Outbound 2021-2023'!#REF!</definedName>
    <definedName name="Z_D41B301F_C505_49D0_A665_88254EB35435_.wvu.FilterData" localSheetId="3" hidden="1">'Otras_Gestiones 2021 -2023'!#REF!</definedName>
    <definedName name="Z_D4EE5456_6EA8_4076_89C4_803B3BE7F518_.wvu.FilterData" localSheetId="1" hidden="1">'Gestión Inbound 2021 - 2023'!#REF!</definedName>
    <definedName name="Z_D4EE5456_6EA8_4076_89C4_803B3BE7F518_.wvu.FilterData" localSheetId="2" hidden="1">'Gestión Outbound 2021-2023'!#REF!</definedName>
    <definedName name="Z_D4EE5456_6EA8_4076_89C4_803B3BE7F518_.wvu.FilterData" localSheetId="3" hidden="1">'Otras_Gestiones 2021 -2023'!#REF!</definedName>
    <definedName name="Z_D4EE5456_6EA8_4076_89C4_803B3BE7F518_.wvu.Rows" localSheetId="1" hidden="1">'Gestión Inbound 2021 - 2023'!#REF!,'Gestión Inbound 2021 - 2023'!#REF!</definedName>
    <definedName name="Z_D6715377_F765_4963_8E32_C7BCAE52D738_.wvu.FilterData" localSheetId="1" hidden="1">'Gestión Inbound 2021 - 2023'!#REF!</definedName>
    <definedName name="Z_D92FB281_6CCD_4B0F_AB71_5B42B24C720E_.wvu.FilterData" localSheetId="1" hidden="1">'Gestión Inbound 2021 - 2023'!#REF!</definedName>
    <definedName name="Z_D92FB281_6CCD_4B0F_AB71_5B42B24C720E_.wvu.FilterData" localSheetId="2" hidden="1">'Gestión Outbound 2021-2023'!#REF!</definedName>
    <definedName name="Z_D92FB281_6CCD_4B0F_AB71_5B42B24C720E_.wvu.FilterData" localSheetId="3" hidden="1">'Otras_Gestiones 2021 -2023'!#REF!</definedName>
    <definedName name="Z_DB655C28_A315_4F93_BE9E_70FDE7A569D2_.wvu.FilterData" localSheetId="3" hidden="1">'Otras_Gestiones 2021 -2023'!#REF!</definedName>
    <definedName name="Z_DCCA7242_1AD1_41B2_A2D8_B8D4BF83C587_.wvu.FilterData" localSheetId="3" hidden="1">'Otras_Gestiones 2021 -2023'!#REF!</definedName>
    <definedName name="Z_E11B3699_B578_4B93_AB4B_B1DA74CEBAB5_.wvu.FilterData" localSheetId="1" hidden="1">'Gestión Inbound 2021 - 2023'!#REF!</definedName>
    <definedName name="Z_E4AB8E8C_32EB_40D0_8C88_ACF7649B6953_.wvu.FilterData" localSheetId="1" hidden="1">'Gestión Inbound 2021 - 2023'!#REF!</definedName>
    <definedName name="Z_E566E692_95F0_4B99_A658_5268DC3F62E0_.wvu.FilterData" localSheetId="2" hidden="1">'Gestión Outbound 2021-2023'!#REF!</definedName>
    <definedName name="Z_E848CE39_0DE7_4A15_83FB_52CF666C40F8_.wvu.FilterData" localSheetId="3" hidden="1">'Otras_Gestiones 2021 -2023'!#REF!</definedName>
    <definedName name="Z_EB60CF1A_427A_4194_BAA7_C9F48A0FF090_.wvu.FilterData" localSheetId="1" hidden="1">'Gestión Inbound 2021 - 2023'!#REF!</definedName>
    <definedName name="Z_F29FA359_75E2_4D58_A142_CA9446389B9D_.wvu.FilterData" localSheetId="1" hidden="1">'Gestión Inbound 2021 - 2023'!#REF!</definedName>
    <definedName name="Z_F29FA359_75E2_4D58_A142_CA9446389B9D_.wvu.FilterData" localSheetId="2" hidden="1">'Gestión Outbound 2021-2023'!#REF!</definedName>
    <definedName name="Z_F29FA359_75E2_4D58_A142_CA9446389B9D_.wvu.FilterData" localSheetId="3" hidden="1">'Otras_Gestiones 2021 -2023'!#REF!</definedName>
    <definedName name="Z_F38555F4_DC28_4D1A_85AF_D497822A6F02_.wvu.FilterData" localSheetId="3" hidden="1">'Otras_Gestiones 2021 -2023'!#REF!</definedName>
    <definedName name="Z_F7EDFA6D_8530_4D34_BEDE_4E7B85DC34D0_.wvu.FilterData" localSheetId="3" hidden="1">'Otras_Gestiones 2021 -2023'!#REF!</definedName>
    <definedName name="Z_FA6F1F11_5D7F_48A3_AAC1_9318B448854E_.wvu.FilterData" localSheetId="2" hidden="1">'Gestión Outbound 2021-2023'!#REF!</definedName>
    <definedName name="Z_FDD0F63B_E8C2_41CA_867A_711AF5A24FE7_.wvu.FilterData" localSheetId="1" hidden="1">'Gestión Inbound 2021 - 2023'!#REF!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2" l="1"/>
  <c r="O8" i="32"/>
  <c r="N15" i="32"/>
  <c r="M7" i="33" l="1"/>
  <c r="L7" i="33"/>
  <c r="K7" i="33"/>
  <c r="J7" i="33"/>
  <c r="I7" i="33"/>
  <c r="H7" i="33"/>
  <c r="G7" i="33"/>
  <c r="F7" i="33"/>
  <c r="E7" i="33"/>
  <c r="D7" i="33"/>
  <c r="C7" i="33"/>
  <c r="B7" i="33"/>
  <c r="N6" i="33"/>
  <c r="N5" i="33"/>
  <c r="N12" i="33"/>
  <c r="N11" i="33"/>
  <c r="M14" i="33"/>
  <c r="L14" i="33"/>
  <c r="K14" i="33"/>
  <c r="J14" i="33"/>
  <c r="I14" i="33"/>
  <c r="H14" i="33"/>
  <c r="G14" i="33"/>
  <c r="F14" i="33"/>
  <c r="E14" i="33"/>
  <c r="D14" i="33"/>
  <c r="C14" i="33"/>
  <c r="B14" i="33"/>
  <c r="M13" i="33"/>
  <c r="M15" i="33" s="1"/>
  <c r="L13" i="33"/>
  <c r="L15" i="33" s="1"/>
  <c r="K13" i="33"/>
  <c r="K15" i="33" s="1"/>
  <c r="J13" i="33"/>
  <c r="J15" i="33" s="1"/>
  <c r="I13" i="33"/>
  <c r="I15" i="33" s="1"/>
  <c r="H13" i="33"/>
  <c r="H15" i="33" s="1"/>
  <c r="G13" i="33"/>
  <c r="G15" i="33" s="1"/>
  <c r="F13" i="33"/>
  <c r="F15" i="33" s="1"/>
  <c r="E13" i="33"/>
  <c r="E15" i="33" s="1"/>
  <c r="D13" i="33"/>
  <c r="D15" i="33" s="1"/>
  <c r="C13" i="33"/>
  <c r="C15" i="33" s="1"/>
  <c r="B13" i="33"/>
  <c r="B15" i="33" s="1"/>
  <c r="N7" i="33" l="1"/>
  <c r="N14" i="33"/>
  <c r="N15" i="33"/>
  <c r="N13" i="33"/>
  <c r="N27" i="32"/>
  <c r="O48" i="32"/>
  <c r="O47" i="32"/>
  <c r="O46" i="32"/>
  <c r="O45" i="32"/>
  <c r="O44" i="32"/>
  <c r="O43" i="32"/>
  <c r="O42" i="32"/>
  <c r="O41" i="32"/>
  <c r="O40" i="32"/>
  <c r="O39" i="32"/>
  <c r="O38" i="32"/>
  <c r="O37" i="32"/>
  <c r="O36" i="32"/>
  <c r="O46" i="31"/>
  <c r="O45" i="31"/>
  <c r="O44" i="31"/>
  <c r="N43" i="31"/>
  <c r="M43" i="31"/>
  <c r="L43" i="31"/>
  <c r="K43" i="31"/>
  <c r="J43" i="31"/>
  <c r="I43" i="31"/>
  <c r="H43" i="31"/>
  <c r="G43" i="31"/>
  <c r="F43" i="31"/>
  <c r="E43" i="31"/>
  <c r="D43" i="31"/>
  <c r="C43" i="31"/>
  <c r="O42" i="31"/>
  <c r="J42" i="31"/>
  <c r="O41" i="31"/>
  <c r="O40" i="31"/>
  <c r="O43" i="31" l="1"/>
  <c r="O33" i="31"/>
  <c r="O32" i="31"/>
  <c r="O31" i="31"/>
  <c r="O30" i="31"/>
  <c r="O29" i="31"/>
  <c r="O28" i="31"/>
  <c r="O27" i="31"/>
  <c r="O26" i="31"/>
  <c r="O25" i="31"/>
  <c r="O24" i="31"/>
  <c r="O17" i="31"/>
  <c r="O16" i="31"/>
  <c r="O15" i="31"/>
  <c r="O14" i="31"/>
  <c r="O13" i="31"/>
  <c r="O12" i="31"/>
  <c r="O11" i="31"/>
  <c r="O10" i="31"/>
  <c r="J9" i="31"/>
  <c r="O9" i="31" s="1"/>
  <c r="J8" i="31"/>
  <c r="O8" i="31" s="1"/>
  <c r="J7" i="31"/>
  <c r="O7" i="31" s="1"/>
</calcChain>
</file>

<file path=xl/sharedStrings.xml><?xml version="1.0" encoding="utf-8"?>
<sst xmlns="http://schemas.openxmlformats.org/spreadsheetml/2006/main" count="820" uniqueCount="415">
  <si>
    <t xml:space="preserve">Fecha Gestion </t>
  </si>
  <si>
    <t xml:space="preserve">Hora Gestion </t>
  </si>
  <si>
    <t>Mes de la gestión</t>
  </si>
  <si>
    <t>ID de la interacción</t>
  </si>
  <si>
    <t>Duracion de la interacción</t>
  </si>
  <si>
    <t>Canal de gestión</t>
  </si>
  <si>
    <t>Campaña de gestión (Solo para canal Outbound)</t>
  </si>
  <si>
    <t>Campaña 1 de gestión (Solo para canal Outbound- Detalle de la columna anterior)</t>
  </si>
  <si>
    <t>Cli_Identificacion  (Empresa o persona natural a la que representa)</t>
  </si>
  <si>
    <t>Cliente_RazonSocial  (Empresa o persona natural a la que representa)</t>
  </si>
  <si>
    <t>Documento_Contacto</t>
  </si>
  <si>
    <t>Nombres_Contacto</t>
  </si>
  <si>
    <t>Cargo_Contacto</t>
  </si>
  <si>
    <t>Direccion_Contacto</t>
  </si>
  <si>
    <t>Genero Empresa que representa</t>
  </si>
  <si>
    <t>Grupo_Interes</t>
  </si>
  <si>
    <t>Cliente_Depto</t>
  </si>
  <si>
    <t>Cliente_Ciudad</t>
  </si>
  <si>
    <t>Regional</t>
  </si>
  <si>
    <t>Telefono1_Contacto</t>
  </si>
  <si>
    <t>Ext_Contacto</t>
  </si>
  <si>
    <t>Celular1_Contacto</t>
  </si>
  <si>
    <t>Celular2_Contacto</t>
  </si>
  <si>
    <t>Correo1_Contacto</t>
  </si>
  <si>
    <t>Correo2_Contacto</t>
  </si>
  <si>
    <t>Medio por el cual se enteró de Bancóldex</t>
  </si>
  <si>
    <t>Necesidad_Financiacion</t>
  </si>
  <si>
    <t>Monto_Solicitado</t>
  </si>
  <si>
    <t>Plazo</t>
  </si>
  <si>
    <t>Cliente_CodigoCiiu</t>
  </si>
  <si>
    <t>Nivel_Ventas</t>
  </si>
  <si>
    <t>NivelActivos</t>
  </si>
  <si>
    <t>Numero_Empleados</t>
  </si>
  <si>
    <t>Tamano_Empresa_Ventas</t>
  </si>
  <si>
    <t>Tamano_Empresa_Activos</t>
  </si>
  <si>
    <t>Tiempo_Constitución</t>
  </si>
  <si>
    <t>Tiempo_Facturacion</t>
  </si>
  <si>
    <t>Intermediario_Financiero</t>
  </si>
  <si>
    <t>Autorizacion_Tratamiento_Datos</t>
  </si>
  <si>
    <t>Autorizacion_Uso_Email</t>
  </si>
  <si>
    <t>Victima de conflicto armado</t>
  </si>
  <si>
    <t>Persona en Condición de  Discapacidad</t>
  </si>
  <si>
    <t>Usted es Exportador ?</t>
  </si>
  <si>
    <t>Usted es Importador ?</t>
  </si>
  <si>
    <t>¿Canal autorizado por ley 2300?</t>
  </si>
  <si>
    <t>Resultado general gestión</t>
  </si>
  <si>
    <t>Resultado especifico 1 gestión</t>
  </si>
  <si>
    <t>Resultado especifico 2 gestión</t>
  </si>
  <si>
    <t>Cliente_LineaCredito</t>
  </si>
  <si>
    <t>Tipo Linea Credito</t>
  </si>
  <si>
    <t>Tipo Portafolio</t>
  </si>
  <si>
    <t>Observaciones</t>
  </si>
  <si>
    <t>Id Agente</t>
  </si>
  <si>
    <t>Nombre Agente</t>
  </si>
  <si>
    <t>conversacion</t>
  </si>
  <si>
    <t>Pregunta_1 Atención de canales</t>
  </si>
  <si>
    <t>Pregunta_2 Atención de canales</t>
  </si>
  <si>
    <t>Pregunta_3 Atención de canales</t>
  </si>
  <si>
    <t>Enero</t>
  </si>
  <si>
    <t>Outbound</t>
  </si>
  <si>
    <t>Agendamientos</t>
  </si>
  <si>
    <t>XXX</t>
  </si>
  <si>
    <t>NIT con digito de verificación- CC sin digito de verificación</t>
  </si>
  <si>
    <t>Nombre Empresa/ persona natural  o grupo de interes que se contacte</t>
  </si>
  <si>
    <t>Identificación de la persona que se comunica</t>
  </si>
  <si>
    <t>Nombre de la persona que se comunica</t>
  </si>
  <si>
    <t>Cargo de la persona que se comunica</t>
  </si>
  <si>
    <t>Dirección de la empresa/ persona natural  o grupo de interes que representa</t>
  </si>
  <si>
    <t>Jurídica Femenino</t>
  </si>
  <si>
    <t>Empresario/a</t>
  </si>
  <si>
    <t>Los indicados por el DANE</t>
  </si>
  <si>
    <t>Regional Centro</t>
  </si>
  <si>
    <t>Datos de contacto telefonico de la empresa o grupo de interes que se contacte</t>
  </si>
  <si>
    <t>Ext de contacto telefonico de la empresa  o grupo de interes que se contacte</t>
  </si>
  <si>
    <t>Datos de contacto telefonico de la empresa  o grupo de interes que se contacte</t>
  </si>
  <si>
    <t>Correo electrónico de la empresa o grupo de interes que se contacte</t>
  </si>
  <si>
    <t xml:space="preserve">En caso que la solicitud del cliente o grupo de interes que se contacte sea referente a una solicitud de crédito, se especifica el monto que se requiere. </t>
  </si>
  <si>
    <t xml:space="preserve">En caso que la solicitud del cliente o grupo de interes que se contacte sea referente a una solicitud de crédito, se especifica el plazo en el que se estima pagar dicho crédito. </t>
  </si>
  <si>
    <t>Actividad económica principal del cliente que se contacta</t>
  </si>
  <si>
    <t>Nivel de ventas del año anterior del cliente que se contacta</t>
  </si>
  <si>
    <t>Nivel de activos del año anterior del cliente que se contacta</t>
  </si>
  <si>
    <t>Número de empleados del cliente que se contacta</t>
  </si>
  <si>
    <t>Microempresa</t>
  </si>
  <si>
    <t>Pequeña</t>
  </si>
  <si>
    <t>Tiempo en años que lleva de constituido el cliente que se comunica. (Fecha de matricula)</t>
  </si>
  <si>
    <t>Tiempo en años que lleva generando ingresos el cliente que se comunica.</t>
  </si>
  <si>
    <t>Entidad financiera con la que tenga relación el cliente que se contacta</t>
  </si>
  <si>
    <t>Si</t>
  </si>
  <si>
    <t>No</t>
  </si>
  <si>
    <t>Llamada telefónica</t>
  </si>
  <si>
    <t>Contacto Efectivo</t>
  </si>
  <si>
    <t>Líneas de Crédito</t>
  </si>
  <si>
    <t xml:space="preserve"> Bogotá Produce</t>
  </si>
  <si>
    <t>Especial</t>
  </si>
  <si>
    <t>Redescuento</t>
  </si>
  <si>
    <t>Comentarios sobre la gestión realizada</t>
  </si>
  <si>
    <t>Nombre Agente Apellido Apellido</t>
  </si>
  <si>
    <t>En caso de tener interacciones virtuales incluir el detalle de la conversación mantenida</t>
  </si>
  <si>
    <t xml:space="preserve">Siendo 1: SI y 2: NO ¿Considera que su inquietud fue completamente resuelta por parte de Bancóldex? </t>
  </si>
  <si>
    <t>En una escala de 1 a 5, Siendo 1: Poco amable y 5: Muy amable ¿Como califica la amabilidad del funcionario que lo atendió?</t>
  </si>
  <si>
    <t>En una escala de 0 a 10, Siendo 0: Nunca lo recomendaría y 10: Siempre lo recomendaría ¿Que tan dispuesto estaría usted a recomendar a Bancóldex a un amigo o familiar?</t>
  </si>
  <si>
    <t>Las demás que el Banco requiera o sean propuestas por el proponente</t>
  </si>
  <si>
    <t>Contacto Efectivo Inbound</t>
  </si>
  <si>
    <t xml:space="preserve"> Alianzas para la Reactivación</t>
  </si>
  <si>
    <t>Listado de campos actuales más los requeridos en el momento de la implementación</t>
  </si>
  <si>
    <t>Inbound</t>
  </si>
  <si>
    <t>Actualización de datos</t>
  </si>
  <si>
    <t>Natural Femenino</t>
  </si>
  <si>
    <t>Accionista</t>
  </si>
  <si>
    <t>Bancos</t>
  </si>
  <si>
    <t>Capital de trabajo</t>
  </si>
  <si>
    <t>Banca electrónica</t>
  </si>
  <si>
    <t xml:space="preserve"> Apoyo Liquidez 2023</t>
  </si>
  <si>
    <t>Natural Masculino</t>
  </si>
  <si>
    <t>Regional Atlántico</t>
  </si>
  <si>
    <t>Cámara de Comercio</t>
  </si>
  <si>
    <t>Sustitución de pasivos</t>
  </si>
  <si>
    <t>Email</t>
  </si>
  <si>
    <t>Contacto No efectivo</t>
  </si>
  <si>
    <t>Bienes para la venta</t>
  </si>
  <si>
    <t xml:space="preserve"> Apoyo Liquidez II 2023</t>
  </si>
  <si>
    <t>Tradicional</t>
  </si>
  <si>
    <t>Directo</t>
  </si>
  <si>
    <t>Chat</t>
  </si>
  <si>
    <t>Calificación de cartera</t>
  </si>
  <si>
    <t>Emprendedor/a</t>
  </si>
  <si>
    <t>Regional Occidente</t>
  </si>
  <si>
    <t>Cliente Bancóldex</t>
  </si>
  <si>
    <t>Modernización</t>
  </si>
  <si>
    <t>Mediana</t>
  </si>
  <si>
    <t>Mensaje de texto</t>
  </si>
  <si>
    <t>Mensaje con tercero</t>
  </si>
  <si>
    <t>Bonos de reactivación</t>
  </si>
  <si>
    <t xml:space="preserve"> Apoyo Liquidez III 2023</t>
  </si>
  <si>
    <t>General</t>
  </si>
  <si>
    <t>Buzón telefónico</t>
  </si>
  <si>
    <t>Encuestas</t>
  </si>
  <si>
    <t>Jurídica Masculino</t>
  </si>
  <si>
    <t>Estudiante</t>
  </si>
  <si>
    <t>Conferencia Ejecutivo Bancóldex</t>
  </si>
  <si>
    <t>No aplica</t>
  </si>
  <si>
    <t>Grande</t>
  </si>
  <si>
    <t>Whatsapp</t>
  </si>
  <si>
    <t>Prueba</t>
  </si>
  <si>
    <t>Bonos Verdes</t>
  </si>
  <si>
    <t xml:space="preserve"> Bancóldex Para Inversionistas</t>
  </si>
  <si>
    <t>Videollamada</t>
  </si>
  <si>
    <t>Equipo comercial Microempresas</t>
  </si>
  <si>
    <t>Jurídica</t>
  </si>
  <si>
    <t>Gremios y Aliados</t>
  </si>
  <si>
    <t>Correo Electrónico</t>
  </si>
  <si>
    <t>Cliente no brinda datos</t>
  </si>
  <si>
    <t>Calificación Cartera</t>
  </si>
  <si>
    <t>Bot- Paso Agente</t>
  </si>
  <si>
    <t>Gestión cobranza cartera</t>
  </si>
  <si>
    <t>Intermediario financiero</t>
  </si>
  <si>
    <t>Facebook</t>
  </si>
  <si>
    <t>Matricula cancelada</t>
  </si>
  <si>
    <t>Certificaciones laborales</t>
  </si>
  <si>
    <t xml:space="preserve"> Bogotá productiva alto impacto</t>
  </si>
  <si>
    <t>Invitación a eventos</t>
  </si>
  <si>
    <t>Proveedores</t>
  </si>
  <si>
    <t>Gestión Outbound Multicontacto</t>
  </si>
  <si>
    <t>Sin Rues</t>
  </si>
  <si>
    <t>Coberturas Cambiarias</t>
  </si>
  <si>
    <t xml:space="preserve"> Conectados con cauca y nariño</t>
  </si>
  <si>
    <t>Otro</t>
  </si>
  <si>
    <t>Oferta de crédito</t>
  </si>
  <si>
    <t>Internet</t>
  </si>
  <si>
    <t>Comercio Exterior</t>
  </si>
  <si>
    <t xml:space="preserve"> Creo Economía Popular 2023</t>
  </si>
  <si>
    <t>Oferta Finbi</t>
  </si>
  <si>
    <t>Consultas Bancolombia</t>
  </si>
  <si>
    <t xml:space="preserve"> Desplazados y población vulnerable</t>
  </si>
  <si>
    <t>Oferta Leasing digital</t>
  </si>
  <si>
    <t>Pagina Web Bancóldex</t>
  </si>
  <si>
    <t>Convenios Departamentales</t>
  </si>
  <si>
    <t xml:space="preserve"> Economía Para La Gente 3 Mincit</t>
  </si>
  <si>
    <t>Oferta neocrédito</t>
  </si>
  <si>
    <t>Prensa</t>
  </si>
  <si>
    <t>Crédito directo</t>
  </si>
  <si>
    <t xml:space="preserve"> Eficiencia energetica y energia renovable</t>
  </si>
  <si>
    <t>Seguimiento comercial</t>
  </si>
  <si>
    <t>Cuenta de ahorros</t>
  </si>
  <si>
    <t xml:space="preserve"> Empresas Consientes</t>
  </si>
  <si>
    <t>Referido</t>
  </si>
  <si>
    <t>Diligenciamiento de Formatos</t>
  </si>
  <si>
    <t xml:space="preserve"> Internacionalización para la productividad</t>
  </si>
  <si>
    <t>Televisión</t>
  </si>
  <si>
    <t>EOCMS</t>
  </si>
  <si>
    <t xml:space="preserve"> Microfinanzas para medidas de adaptación</t>
  </si>
  <si>
    <t>UARIV</t>
  </si>
  <si>
    <t>Estados de cuenta y/o certificaciones</t>
  </si>
  <si>
    <t xml:space="preserve"> Minciencias CTEI</t>
  </si>
  <si>
    <t>Universidad</t>
  </si>
  <si>
    <t>Factoring</t>
  </si>
  <si>
    <t xml:space="preserve"> Mipymes Competitivas</t>
  </si>
  <si>
    <t>Entidades Gubernamentales</t>
  </si>
  <si>
    <t>Finbi</t>
  </si>
  <si>
    <t xml:space="preserve"> Mujeres Empresarias</t>
  </si>
  <si>
    <t>Fondos de Capital</t>
  </si>
  <si>
    <t xml:space="preserve"> Mypimes Santander Adelante</t>
  </si>
  <si>
    <t>Formación Empresarial</t>
  </si>
  <si>
    <t xml:space="preserve"> Programa Nama</t>
  </si>
  <si>
    <t>Habeas data-Comunicado autorización de datos</t>
  </si>
  <si>
    <t xml:space="preserve"> Santander Responde</t>
  </si>
  <si>
    <t>Hoja de Vida</t>
  </si>
  <si>
    <t xml:space="preserve"> Sostenible Adelante 2023</t>
  </si>
  <si>
    <t>Información Emprendimiento</t>
  </si>
  <si>
    <t xml:space="preserve"> Transporte Responde II</t>
  </si>
  <si>
    <t>Información Eventos</t>
  </si>
  <si>
    <t xml:space="preserve"> Victimas del conflicto armado interno</t>
  </si>
  <si>
    <t>Información General</t>
  </si>
  <si>
    <t xml:space="preserve"> Zona de Fronteras</t>
  </si>
  <si>
    <t>Información Otras entidades</t>
  </si>
  <si>
    <t xml:space="preserve"> Apoyo Al Crecimiento De La Economia Naranja</t>
  </si>
  <si>
    <t>Información para funcionarios</t>
  </si>
  <si>
    <t xml:space="preserve"> Capital de Trabajo y sostenimiento empresarial</t>
  </si>
  <si>
    <t>Información procesos de contratación</t>
  </si>
  <si>
    <t xml:space="preserve"> Modernización Empresarial</t>
  </si>
  <si>
    <t>Información sobre Acciones y títulos valores</t>
  </si>
  <si>
    <t xml:space="preserve"> Programa Trasciende</t>
  </si>
  <si>
    <t>Leaseback</t>
  </si>
  <si>
    <t>Leasing</t>
  </si>
  <si>
    <t>Leasing Digital</t>
  </si>
  <si>
    <t>Liquidex</t>
  </si>
  <si>
    <t>Neocrédito</t>
  </si>
  <si>
    <t>Notificaciones Entidades Gubernamentales</t>
  </si>
  <si>
    <t>Notificaciones Juzgado</t>
  </si>
  <si>
    <t>Ofertas Comerciales</t>
  </si>
  <si>
    <t>Portal transaccional - Pagos de créditos</t>
  </si>
  <si>
    <t>PQR´S y Felicitaciones</t>
  </si>
  <si>
    <t>Producto Triangular</t>
  </si>
  <si>
    <t>Propuesta de patrocinio</t>
  </si>
  <si>
    <t>Solicitud Certificaciones Tributarias</t>
  </si>
  <si>
    <t>Solicitud de Visitas y Capacitaciones</t>
  </si>
  <si>
    <t>Solicitudes Proveedores</t>
  </si>
  <si>
    <t>Transacciones Erradas</t>
  </si>
  <si>
    <t>Contacto No efectivo Inbound</t>
  </si>
  <si>
    <t>Correo sin datos</t>
  </si>
  <si>
    <t>Correo Spam</t>
  </si>
  <si>
    <t>Llamada muda</t>
  </si>
  <si>
    <t>No contesta</t>
  </si>
  <si>
    <t>Número equivocado</t>
  </si>
  <si>
    <t>Ocupado</t>
  </si>
  <si>
    <t>Se cierra chat</t>
  </si>
  <si>
    <t>Se corta llamada</t>
  </si>
  <si>
    <t>Las tipificaciones Outbound iran ligadas a la campaña que se este desarrollando</t>
  </si>
  <si>
    <t>CONSOLIDADO DE LLAMADAS BANCÓLDEX 2021</t>
  </si>
  <si>
    <t xml:space="preserve">Ítem </t>
  </si>
  <si>
    <t>Febrero</t>
  </si>
  <si>
    <t>Marzo</t>
  </si>
  <si>
    <t xml:space="preserve">Abril </t>
  </si>
  <si>
    <t>Mayo</t>
  </si>
  <si>
    <t>Junio</t>
  </si>
  <si>
    <t xml:space="preserve">Julio </t>
  </si>
  <si>
    <t xml:space="preserve">Agosto </t>
  </si>
  <si>
    <t>Septiembre</t>
  </si>
  <si>
    <t xml:space="preserve">Octubre </t>
  </si>
  <si>
    <t>Noviembre</t>
  </si>
  <si>
    <t>Diciembre</t>
  </si>
  <si>
    <t xml:space="preserve">Total </t>
  </si>
  <si>
    <t xml:space="preserve">Llamadas Entrantes </t>
  </si>
  <si>
    <t xml:space="preserve">Llamadas Contestadas </t>
  </si>
  <si>
    <t xml:space="preserve">LLamadas Atendidas dentro del nivel de Servicio </t>
  </si>
  <si>
    <t xml:space="preserve">Llamadas abandonadas </t>
  </si>
  <si>
    <t>% Nivel de Servicio</t>
  </si>
  <si>
    <t xml:space="preserve">% Llamadas Contestadas </t>
  </si>
  <si>
    <t>% Abandonadas</t>
  </si>
  <si>
    <t xml:space="preserve">Tiempo Promedio de ACD  </t>
  </si>
  <si>
    <t>Velocidad Promedio de Respuesta en segundos</t>
  </si>
  <si>
    <t>Tiempo Promedio de Abandono</t>
  </si>
  <si>
    <t xml:space="preserve">Tiempo Promedio Out </t>
  </si>
  <si>
    <t>CONSOLIDADO DE LLAMADAS BANCÓLDEX 2022</t>
  </si>
  <si>
    <t>Ítem - Línea de atención</t>
  </si>
  <si>
    <t xml:space="preserve">Llamadas Abandonadas </t>
  </si>
  <si>
    <t>% Nivel de Servicio (NDS)</t>
  </si>
  <si>
    <t>% Llamadas Contestadas (NDAten)</t>
  </si>
  <si>
    <t>% Abandonadas (NDAban)</t>
  </si>
  <si>
    <t>00:001:12</t>
  </si>
  <si>
    <t>00:001:14</t>
  </si>
  <si>
    <t>CONSOLIDADO DE LLAMADAS BANCÓLDEX 2023</t>
  </si>
  <si>
    <t>CONSOLIDADO DE GESTIÓN OUTBOUND BANCÓLDEX 2021</t>
  </si>
  <si>
    <t>Detalle de llamadas salientes</t>
  </si>
  <si>
    <t>%</t>
  </si>
  <si>
    <t xml:space="preserve">Total llamadas entradan I Semestre </t>
  </si>
  <si>
    <t xml:space="preserve">Total llamadas entrada II Semestre </t>
  </si>
  <si>
    <t>Accionistas</t>
  </si>
  <si>
    <t>Discapacitado</t>
  </si>
  <si>
    <t>Emprendedor</t>
  </si>
  <si>
    <t>Empresario</t>
  </si>
  <si>
    <t>Gremios y entidades de apoyo</t>
  </si>
  <si>
    <t xml:space="preserve">Intermediarios Financieros </t>
  </si>
  <si>
    <t>Otros* (información Bancóldex)</t>
  </si>
  <si>
    <t>Victimas del conflicto armado interno</t>
  </si>
  <si>
    <t>TOTAL</t>
  </si>
  <si>
    <t xml:space="preserve">Detalle de llamadas salientes por campañas </t>
  </si>
  <si>
    <t xml:space="preserve">Total llamadas salida I Semestre </t>
  </si>
  <si>
    <t xml:space="preserve">Total llamadas salida II Semestre </t>
  </si>
  <si>
    <t xml:space="preserve">Actualización de datos </t>
  </si>
  <si>
    <t>Convocatoria</t>
  </si>
  <si>
    <t>Confirmación Citas</t>
  </si>
  <si>
    <t>Ofertas de Crédito</t>
  </si>
  <si>
    <t>Seguimientos</t>
  </si>
  <si>
    <t>Otros</t>
  </si>
  <si>
    <t>CONSOLIDADO DE GESTIÓN OUTBOUND BANCÓLDEX 2022</t>
  </si>
  <si>
    <t>Grupo de interes</t>
  </si>
  <si>
    <t>Discpacitado</t>
  </si>
  <si>
    <t>Periodistas</t>
  </si>
  <si>
    <t>Invitación eventos</t>
  </si>
  <si>
    <t>Gestión cartera</t>
  </si>
  <si>
    <t>Gestion Comercial</t>
  </si>
  <si>
    <t>Notificaciones</t>
  </si>
  <si>
    <t>CONSOLIDADO DE GESTIÓN OUTBOUND BANCÓLDEX 2023</t>
  </si>
  <si>
    <t>No Efectivo</t>
  </si>
  <si>
    <t>Postventa</t>
  </si>
  <si>
    <t>Equipo micro</t>
  </si>
  <si>
    <t>Neocredito</t>
  </si>
  <si>
    <t>Cartera</t>
  </si>
  <si>
    <t>Agendamientos prospectos CRM</t>
  </si>
  <si>
    <t>Invitación Eventos</t>
  </si>
  <si>
    <t>actualizacion datos</t>
  </si>
  <si>
    <t>Asistencia Tecnica</t>
  </si>
  <si>
    <t>Seguimientos VCO</t>
  </si>
  <si>
    <t>Oferta de credito</t>
  </si>
  <si>
    <t>Sempli</t>
  </si>
  <si>
    <t>Formato de Vinculacion Teams</t>
  </si>
  <si>
    <t>Otras Gestiones 2021</t>
  </si>
  <si>
    <t>Ítem - Correo</t>
  </si>
  <si>
    <t xml:space="preserve">Correos Entrantes </t>
  </si>
  <si>
    <t>Correos Gestionados</t>
  </si>
  <si>
    <t xml:space="preserve">% Correos Contestados </t>
  </si>
  <si>
    <t>Ítem - Chat</t>
  </si>
  <si>
    <t xml:space="preserve">Chat Entrantes </t>
  </si>
  <si>
    <t xml:space="preserve">Chat Contestados </t>
  </si>
  <si>
    <t xml:space="preserve">Chat Abandonados </t>
  </si>
  <si>
    <t xml:space="preserve">% Chat Contestados </t>
  </si>
  <si>
    <t>% Abandonados</t>
  </si>
  <si>
    <t>Otras Gestiones 2022</t>
  </si>
  <si>
    <t>Ítem - Video atención</t>
  </si>
  <si>
    <t>Video atención Entrantes</t>
  </si>
  <si>
    <t xml:space="preserve">Video atención Contestados </t>
  </si>
  <si>
    <t xml:space="preserve">Video atención Abandonados </t>
  </si>
  <si>
    <t>% Video atención Contestados (NDAten)</t>
  </si>
  <si>
    <t>% Abandonados (NDAban)</t>
  </si>
  <si>
    <t>Ítem - BOT</t>
  </si>
  <si>
    <t>Ingresos BOT</t>
  </si>
  <si>
    <t>BOT - Paso agente</t>
  </si>
  <si>
    <t>Tiempo Promedio de ACD (Paso agente)</t>
  </si>
  <si>
    <t>Ítem - Buzón telefónico</t>
  </si>
  <si>
    <t>Antes de la jornada</t>
  </si>
  <si>
    <t>Despues de la jornada</t>
  </si>
  <si>
    <t>Fines de semana</t>
  </si>
  <si>
    <t>Otras Gestiones 2023</t>
  </si>
  <si>
    <t>En otras ciudades</t>
  </si>
  <si>
    <t>Armenia</t>
  </si>
  <si>
    <t>Barranquilla</t>
  </si>
  <si>
    <t>Bucaramanga</t>
  </si>
  <si>
    <t>Cali</t>
  </si>
  <si>
    <t>Cartagena</t>
  </si>
  <si>
    <t>735 9500</t>
  </si>
  <si>
    <t>385 0632</t>
  </si>
  <si>
    <t>697 0170</t>
  </si>
  <si>
    <t>485 5213</t>
  </si>
  <si>
    <t>693 0712</t>
  </si>
  <si>
    <t>Cúcuta</t>
  </si>
  <si>
    <t>Ibagué</t>
  </si>
  <si>
    <t>Manizales</t>
  </si>
  <si>
    <t>Medellín</t>
  </si>
  <si>
    <t>Montería</t>
  </si>
  <si>
    <t>594 2681</t>
  </si>
  <si>
    <t>277 0114</t>
  </si>
  <si>
    <t>891 8603</t>
  </si>
  <si>
    <t>604 0141</t>
  </si>
  <si>
    <t>789 7450</t>
  </si>
  <si>
    <t>Neiva</t>
  </si>
  <si>
    <t>Palmira</t>
  </si>
  <si>
    <t>Pasto</t>
  </si>
  <si>
    <t>Pereira</t>
  </si>
  <si>
    <t>Popayán</t>
  </si>
  <si>
    <t>863 0168</t>
  </si>
  <si>
    <t>286 8700</t>
  </si>
  <si>
    <t>736 5095</t>
  </si>
  <si>
    <t>340 0818</t>
  </si>
  <si>
    <t>836 8115</t>
  </si>
  <si>
    <t>Santamarta</t>
  </si>
  <si>
    <t>Sincelejo</t>
  </si>
  <si>
    <t>Tuluá</t>
  </si>
  <si>
    <t>Tunja</t>
  </si>
  <si>
    <t>Villavicencio</t>
  </si>
  <si>
    <t>435 8303</t>
  </si>
  <si>
    <t>276 2381</t>
  </si>
  <si>
    <t>235 9709</t>
  </si>
  <si>
    <t>747 0838</t>
  </si>
  <si>
    <t>684 9646</t>
  </si>
  <si>
    <t>Aipe</t>
  </si>
  <si>
    <t>Buenaventura</t>
  </si>
  <si>
    <t>Buga</t>
  </si>
  <si>
    <t>Cajicá</t>
  </si>
  <si>
    <t>Facatativá</t>
  </si>
  <si>
    <t>839 8065</t>
  </si>
  <si>
    <t>297 8201</t>
  </si>
  <si>
    <t>239 1722</t>
  </si>
  <si>
    <t>883 7036</t>
  </si>
  <si>
    <t>890 2827</t>
  </si>
  <si>
    <t>Girardot</t>
  </si>
  <si>
    <t>Rivera</t>
  </si>
  <si>
    <t>Sopó</t>
  </si>
  <si>
    <t>Valledupar</t>
  </si>
  <si>
    <t>Zipaquirá</t>
  </si>
  <si>
    <t>888 9742</t>
  </si>
  <si>
    <t>838 8132</t>
  </si>
  <si>
    <t>871 3725</t>
  </si>
  <si>
    <t>589 4048</t>
  </si>
  <si>
    <t>882 6860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</si>
</sst>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$&quot;\ * #,##0.00_);_(&quot;$&quot;\ * \(#,##0.00\);_(&quot;$&quot;\ 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\ [$€]_-;\-* #,##0.00\ [$€]_-;_-* &quot;-&quot;??\ [$€]_-;_-@_-"/>
    <numFmt numFmtId="168" formatCode="_ * #,##0.00_ ;_ * \-#,##0.00_ ;_ * &quot;-&quot;??_ ;_ @_ "/>
    <numFmt numFmtId="169" formatCode="0.0%"/>
    <numFmt numFmtId="170" formatCode="[h]:mm:ss;@"/>
    <numFmt numFmtId="171" formatCode="dd/mm/yyyy\ hh:mm"/>
    <numFmt numFmtId="172" formatCode="[$-F400]h:mm:ss\ AM/PM"/>
  </numFmts>
  <fonts count="52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2"/>
      <color theme="1"/>
      <name val="Calibri"/>
      <family val="2"/>
      <scheme val="minor"/>
    </font>
    <font>
      <i/>
      <sz val="10"/>
      <color rgb="FF0070C0"/>
      <name val="Calibri"/>
      <family val="2"/>
    </font>
    <font>
      <i/>
      <sz val="10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Verdana"/>
      <family val="2"/>
    </font>
    <font>
      <sz val="10"/>
      <name val="Helv"/>
      <charset val="204"/>
    </font>
    <font>
      <sz val="11"/>
      <color rgb="FFFF0000"/>
      <name val="Calibri"/>
      <family val="2"/>
      <scheme val="minor"/>
    </font>
    <font>
      <b/>
      <sz val="11"/>
      <color indexed="6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rgb="FFFFFFFF"/>
      <name val="Calibri"/>
      <family val="2"/>
      <charset val="1"/>
      <scheme val="minor"/>
    </font>
    <font>
      <sz val="10"/>
      <color rgb="FF000000"/>
      <name val="Calibri"/>
      <family val="2"/>
      <charset val="1"/>
      <scheme val="minor"/>
    </font>
    <font>
      <sz val="11"/>
      <color rgb="FF202124"/>
      <name val="Arial"/>
      <family val="2"/>
    </font>
    <font>
      <b/>
      <i/>
      <u/>
      <sz val="11"/>
      <color theme="1"/>
      <name val="Calibri"/>
      <family val="2"/>
      <scheme val="minor"/>
    </font>
    <font>
      <sz val="10"/>
      <color rgb="FF686868"/>
      <name val="MuseoSan3"/>
    </font>
    <font>
      <b/>
      <sz val="14"/>
      <color indexed="9"/>
      <name val="Century Gothic"/>
      <family val="2"/>
    </font>
    <font>
      <b/>
      <sz val="14"/>
      <color theme="0"/>
      <name val="Century Gothic"/>
      <family val="2"/>
    </font>
    <font>
      <b/>
      <sz val="10"/>
      <name val="Century Gothic"/>
      <family val="2"/>
    </font>
    <font>
      <sz val="10"/>
      <color indexed="8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b/>
      <sz val="10"/>
      <color indexed="8"/>
      <name val="Century Gothic"/>
      <family val="2"/>
    </font>
    <font>
      <b/>
      <sz val="10"/>
      <color theme="0"/>
      <name val="Century Gothic"/>
      <family val="2"/>
    </font>
    <font>
      <sz val="10"/>
      <name val="Trebuchet MS"/>
      <family val="2"/>
    </font>
    <font>
      <b/>
      <sz val="12"/>
      <color theme="0"/>
      <name val="Century Gothic"/>
      <family val="2"/>
    </font>
    <font>
      <b/>
      <sz val="14"/>
      <color indexed="8"/>
      <name val="Century Gothic"/>
      <family val="2"/>
    </font>
    <font>
      <b/>
      <sz val="14"/>
      <name val="Century Gothic"/>
      <family val="2"/>
    </font>
    <font>
      <b/>
      <sz val="12"/>
      <color indexed="8"/>
      <name val="Century Gothic"/>
      <family val="2"/>
    </font>
    <font>
      <sz val="9"/>
      <color theme="1"/>
      <name val="Calibri Light"/>
      <family val="2"/>
    </font>
    <font>
      <sz val="10"/>
      <color theme="1"/>
      <name val="Calibri Light"/>
      <family val="2"/>
    </font>
    <font>
      <sz val="11.5"/>
      <color rgb="FF686868"/>
      <name val="Times New Roman"/>
      <family val="1"/>
    </font>
    <font>
      <sz val="11"/>
      <color rgb="FF686868"/>
      <name val="Times New Roman"/>
      <family val="1"/>
    </font>
    <font>
      <sz val="10"/>
      <color rgb="FF22222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1F4E79"/>
        <bgColor rgb="FF003366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75">
    <xf numFmtId="0" fontId="0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>
      <alignment wrapText="1"/>
    </xf>
    <xf numFmtId="0" fontId="4" fillId="0" borderId="0"/>
    <xf numFmtId="0" fontId="4" fillId="0" borderId="0">
      <alignment wrapText="1"/>
    </xf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/>
    <xf numFmtId="166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2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4" fillId="0" borderId="0"/>
    <xf numFmtId="0" fontId="2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23">
    <xf numFmtId="0" fontId="0" fillId="0" borderId="0" xfId="0"/>
    <xf numFmtId="0" fontId="11" fillId="2" borderId="0" xfId="42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6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23" fillId="2" borderId="0" xfId="0" applyFont="1" applyFill="1" applyAlignment="1">
      <alignment vertical="center"/>
    </xf>
    <xf numFmtId="3" fontId="21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1" fillId="0" borderId="0" xfId="0" applyNumberFormat="1" applyFont="1" applyAlignment="1">
      <alignment vertical="center"/>
    </xf>
    <xf numFmtId="9" fontId="16" fillId="0" borderId="0" xfId="41" applyFont="1" applyAlignment="1">
      <alignment vertical="center"/>
    </xf>
    <xf numFmtId="164" fontId="16" fillId="0" borderId="0" xfId="173" applyNumberFormat="1" applyFont="1" applyAlignment="1">
      <alignment horizontal="center" vertical="center"/>
    </xf>
    <xf numFmtId="1" fontId="16" fillId="0" borderId="0" xfId="0" applyNumberFormat="1" applyFont="1" applyAlignment="1">
      <alignment vertical="center"/>
    </xf>
    <xf numFmtId="9" fontId="16" fillId="0" borderId="0" xfId="41" applyFont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0" fontId="16" fillId="2" borderId="0" xfId="0" applyFont="1" applyFill="1" applyAlignment="1">
      <alignment horizontal="center"/>
    </xf>
    <xf numFmtId="0" fontId="16" fillId="2" borderId="0" xfId="0" applyFont="1" applyFill="1"/>
    <xf numFmtId="1" fontId="16" fillId="0" borderId="0" xfId="0" applyNumberFormat="1" applyFont="1" applyAlignment="1">
      <alignment horizontal="center" vertical="center"/>
    </xf>
    <xf numFmtId="3" fontId="0" fillId="0" borderId="0" xfId="0" applyNumberFormat="1"/>
    <xf numFmtId="0" fontId="28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169" fontId="14" fillId="0" borderId="0" xfId="0" applyNumberFormat="1" applyFont="1" applyAlignment="1">
      <alignment horizontal="center" vertical="center" wrapText="1"/>
    </xf>
    <xf numFmtId="169" fontId="15" fillId="0" borderId="0" xfId="0" applyNumberFormat="1" applyFont="1" applyAlignment="1">
      <alignment horizontal="center" vertical="center" wrapText="1"/>
    </xf>
    <xf numFmtId="3" fontId="17" fillId="0" borderId="0" xfId="33" applyNumberFormat="1" applyFont="1" applyFill="1" applyBorder="1" applyAlignment="1">
      <alignment horizontal="center" vertical="center"/>
    </xf>
    <xf numFmtId="169" fontId="17" fillId="0" borderId="0" xfId="41" applyNumberFormat="1" applyFont="1" applyFill="1" applyBorder="1" applyAlignment="1">
      <alignment horizontal="center" vertical="center"/>
    </xf>
    <xf numFmtId="1" fontId="17" fillId="0" borderId="0" xfId="33" applyNumberFormat="1" applyFont="1" applyFill="1" applyBorder="1" applyAlignment="1">
      <alignment horizontal="center" vertical="center"/>
    </xf>
    <xf numFmtId="1" fontId="17" fillId="0" borderId="0" xfId="41" applyNumberFormat="1" applyFont="1" applyFill="1" applyBorder="1" applyAlignment="1">
      <alignment horizontal="center" vertical="center"/>
    </xf>
    <xf numFmtId="10" fontId="17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9" fontId="16" fillId="0" borderId="0" xfId="41" applyFont="1" applyFill="1" applyBorder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69" fontId="18" fillId="0" borderId="0" xfId="0" applyNumberFormat="1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69" fontId="17" fillId="0" borderId="0" xfId="0" applyNumberFormat="1" applyFont="1" applyAlignment="1">
      <alignment horizontal="center" vertical="center"/>
    </xf>
    <xf numFmtId="9" fontId="17" fillId="0" borderId="0" xfId="0" applyNumberFormat="1" applyFont="1" applyAlignment="1">
      <alignment horizontal="center" vertical="center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right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31" fillId="0" borderId="0" xfId="0" applyFont="1" applyAlignment="1">
      <alignment vertical="center"/>
    </xf>
    <xf numFmtId="14" fontId="0" fillId="0" borderId="5" xfId="0" applyNumberFormat="1" applyBorder="1" applyAlignment="1">
      <alignment horizontal="center" vertical="center" wrapText="1"/>
    </xf>
    <xf numFmtId="20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32" fillId="0" borderId="0" xfId="0" applyFont="1" applyAlignment="1">
      <alignment vertical="center"/>
    </xf>
    <xf numFmtId="0" fontId="33" fillId="0" borderId="0" xfId="0" applyFont="1"/>
    <xf numFmtId="0" fontId="34" fillId="10" borderId="1" xfId="0" applyFont="1" applyFill="1" applyBorder="1" applyAlignment="1">
      <alignment horizontal="center" vertical="center"/>
    </xf>
    <xf numFmtId="0" fontId="34" fillId="10" borderId="9" xfId="0" applyFont="1" applyFill="1" applyBorder="1" applyAlignment="1">
      <alignment horizontal="center" vertical="center"/>
    </xf>
    <xf numFmtId="0" fontId="35" fillId="7" borderId="9" xfId="0" applyFont="1" applyFill="1" applyBorder="1" applyAlignment="1">
      <alignment horizontal="center" vertical="center"/>
    </xf>
    <xf numFmtId="0" fontId="36" fillId="4" borderId="5" xfId="0" applyFont="1" applyFill="1" applyBorder="1" applyAlignment="1">
      <alignment vertical="center"/>
    </xf>
    <xf numFmtId="3" fontId="37" fillId="3" borderId="5" xfId="0" applyNumberFormat="1" applyFont="1" applyFill="1" applyBorder="1" applyAlignment="1">
      <alignment horizontal="center" vertical="center"/>
    </xf>
    <xf numFmtId="3" fontId="38" fillId="0" borderId="5" xfId="0" applyNumberFormat="1" applyFont="1" applyBorder="1" applyAlignment="1">
      <alignment horizontal="center" vertical="center"/>
    </xf>
    <xf numFmtId="3" fontId="39" fillId="0" borderId="5" xfId="0" applyNumberFormat="1" applyFont="1" applyBorder="1" applyAlignment="1">
      <alignment horizontal="center" vertical="center"/>
    </xf>
    <xf numFmtId="0" fontId="40" fillId="4" borderId="5" xfId="0" applyFont="1" applyFill="1" applyBorder="1" applyAlignment="1">
      <alignment vertical="center"/>
    </xf>
    <xf numFmtId="3" fontId="38" fillId="3" borderId="5" xfId="0" applyNumberFormat="1" applyFont="1" applyFill="1" applyBorder="1" applyAlignment="1">
      <alignment horizontal="center" vertical="center"/>
    </xf>
    <xf numFmtId="169" fontId="41" fillId="11" borderId="5" xfId="0" applyNumberFormat="1" applyFont="1" applyFill="1" applyBorder="1" applyAlignment="1">
      <alignment vertical="center"/>
    </xf>
    <xf numFmtId="10" fontId="41" fillId="11" borderId="5" xfId="41" applyNumberFormat="1" applyFont="1" applyFill="1" applyBorder="1" applyAlignment="1">
      <alignment horizontal="center" vertical="center"/>
    </xf>
    <xf numFmtId="9" fontId="39" fillId="8" borderId="5" xfId="0" applyNumberFormat="1" applyFont="1" applyFill="1" applyBorder="1" applyAlignment="1">
      <alignment horizontal="center" vertical="center"/>
    </xf>
    <xf numFmtId="170" fontId="42" fillId="2" borderId="5" xfId="0" applyNumberFormat="1" applyFont="1" applyFill="1" applyBorder="1" applyAlignment="1">
      <alignment horizontal="center"/>
    </xf>
    <xf numFmtId="170" fontId="42" fillId="0" borderId="5" xfId="0" applyNumberFormat="1" applyFont="1" applyBorder="1" applyAlignment="1">
      <alignment horizontal="center"/>
    </xf>
    <xf numFmtId="170" fontId="39" fillId="0" borderId="5" xfId="0" applyNumberFormat="1" applyFont="1" applyBorder="1" applyAlignment="1">
      <alignment horizontal="center" vertical="center"/>
    </xf>
    <xf numFmtId="169" fontId="39" fillId="8" borderId="5" xfId="0" applyNumberFormat="1" applyFont="1" applyFill="1" applyBorder="1" applyAlignment="1">
      <alignment horizontal="center" vertical="center"/>
    </xf>
    <xf numFmtId="0" fontId="34" fillId="10" borderId="4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 vertical="center" wrapText="1"/>
    </xf>
    <xf numFmtId="1" fontId="38" fillId="0" borderId="6" xfId="41" applyNumberFormat="1" applyFont="1" applyBorder="1" applyAlignment="1">
      <alignment horizontal="center" vertical="center"/>
    </xf>
    <xf numFmtId="3" fontId="38" fillId="0" borderId="6" xfId="0" applyNumberFormat="1" applyFont="1" applyBorder="1" applyAlignment="1">
      <alignment horizontal="center" vertical="center"/>
    </xf>
    <xf numFmtId="3" fontId="39" fillId="0" borderId="6" xfId="0" applyNumberFormat="1" applyFont="1" applyBorder="1" applyAlignment="1">
      <alignment horizontal="center" vertical="center"/>
    </xf>
    <xf numFmtId="9" fontId="39" fillId="0" borderId="6" xfId="0" applyNumberFormat="1" applyFont="1" applyBorder="1" applyAlignment="1">
      <alignment horizontal="center" vertical="center"/>
    </xf>
    <xf numFmtId="1" fontId="36" fillId="0" borderId="5" xfId="33" applyNumberFormat="1" applyFont="1" applyBorder="1" applyAlignment="1">
      <alignment horizontal="center" vertical="center"/>
    </xf>
    <xf numFmtId="0" fontId="44" fillId="6" borderId="5" xfId="0" applyFont="1" applyFill="1" applyBorder="1" applyAlignment="1">
      <alignment vertical="center"/>
    </xf>
    <xf numFmtId="3" fontId="45" fillId="6" borderId="5" xfId="0" applyNumberFormat="1" applyFont="1" applyFill="1" applyBorder="1" applyAlignment="1">
      <alignment horizontal="center" vertical="center"/>
    </xf>
    <xf numFmtId="3" fontId="44" fillId="6" borderId="6" xfId="0" applyNumberFormat="1" applyFont="1" applyFill="1" applyBorder="1" applyAlignment="1">
      <alignment horizontal="center" vertical="center"/>
    </xf>
    <xf numFmtId="9" fontId="44" fillId="6" borderId="6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3" fontId="45" fillId="0" borderId="0" xfId="0" applyNumberFormat="1" applyFont="1" applyAlignment="1">
      <alignment horizontal="center" vertical="center"/>
    </xf>
    <xf numFmtId="3" fontId="44" fillId="0" borderId="0" xfId="0" applyNumberFormat="1" applyFont="1" applyAlignment="1">
      <alignment horizontal="center" vertical="center"/>
    </xf>
    <xf numFmtId="9" fontId="44" fillId="0" borderId="0" xfId="0" applyNumberFormat="1" applyFont="1" applyAlignment="1">
      <alignment horizontal="center" vertical="center"/>
    </xf>
    <xf numFmtId="1" fontId="44" fillId="0" borderId="0" xfId="0" applyNumberFormat="1" applyFont="1" applyAlignment="1">
      <alignment horizontal="center" vertical="center"/>
    </xf>
    <xf numFmtId="0" fontId="34" fillId="10" borderId="1" xfId="0" applyFont="1" applyFill="1" applyBorder="1" applyAlignment="1">
      <alignment horizontal="center" vertical="center" wrapText="1"/>
    </xf>
    <xf numFmtId="0" fontId="43" fillId="7" borderId="5" xfId="0" applyFont="1" applyFill="1" applyBorder="1" applyAlignment="1">
      <alignment horizontal="center" vertical="center" wrapText="1"/>
    </xf>
    <xf numFmtId="1" fontId="38" fillId="0" borderId="5" xfId="41" applyNumberFormat="1" applyFont="1" applyBorder="1" applyAlignment="1">
      <alignment horizontal="center" vertical="center"/>
    </xf>
    <xf numFmtId="9" fontId="45" fillId="6" borderId="5" xfId="41" applyFont="1" applyFill="1" applyBorder="1" applyAlignment="1">
      <alignment horizontal="center" vertical="center"/>
    </xf>
    <xf numFmtId="3" fontId="44" fillId="6" borderId="5" xfId="0" applyNumberFormat="1" applyFont="1" applyFill="1" applyBorder="1" applyAlignment="1">
      <alignment horizontal="center" vertical="center"/>
    </xf>
    <xf numFmtId="0" fontId="46" fillId="6" borderId="5" xfId="0" applyFont="1" applyFill="1" applyBorder="1" applyAlignment="1">
      <alignment vertical="center"/>
    </xf>
    <xf numFmtId="3" fontId="46" fillId="6" borderId="5" xfId="0" applyNumberFormat="1" applyFont="1" applyFill="1" applyBorder="1" applyAlignment="1">
      <alignment horizontal="center" vertical="center"/>
    </xf>
    <xf numFmtId="9" fontId="46" fillId="6" borderId="5" xfId="41" applyFont="1" applyFill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10" fontId="38" fillId="0" borderId="0" xfId="0" applyNumberFormat="1" applyFont="1" applyAlignment="1">
      <alignment vertical="center"/>
    </xf>
    <xf numFmtId="0" fontId="0" fillId="0" borderId="0" xfId="0" applyAlignment="1">
      <alignment horizontal="right" vertical="center"/>
    </xf>
    <xf numFmtId="0" fontId="47" fillId="0" borderId="0" xfId="0" applyFont="1" applyAlignment="1">
      <alignment horizontal="right" vertical="center"/>
    </xf>
    <xf numFmtId="0" fontId="48" fillId="0" borderId="0" xfId="0" applyFont="1" applyAlignment="1">
      <alignment horizontal="right"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3" fontId="46" fillId="6" borderId="6" xfId="0" applyNumberFormat="1" applyFont="1" applyFill="1" applyBorder="1" applyAlignment="1">
      <alignment horizontal="center" vertical="center"/>
    </xf>
    <xf numFmtId="169" fontId="39" fillId="0" borderId="5" xfId="41" applyNumberFormat="1" applyFont="1" applyBorder="1" applyAlignment="1">
      <alignment horizontal="center" vertical="center"/>
    </xf>
    <xf numFmtId="2" fontId="38" fillId="0" borderId="0" xfId="0" applyNumberFormat="1" applyFont="1" applyAlignment="1">
      <alignment vertical="center"/>
    </xf>
    <xf numFmtId="0" fontId="51" fillId="0" borderId="0" xfId="0" applyFont="1"/>
    <xf numFmtId="169" fontId="38" fillId="0" borderId="0" xfId="41" applyNumberFormat="1" applyFont="1" applyAlignment="1">
      <alignment vertical="center"/>
    </xf>
    <xf numFmtId="0" fontId="36" fillId="4" borderId="0" xfId="0" applyFont="1" applyFill="1" applyAlignment="1">
      <alignment vertical="center"/>
    </xf>
    <xf numFmtId="172" fontId="42" fillId="2" borderId="0" xfId="0" applyNumberFormat="1" applyFont="1" applyFill="1" applyAlignment="1">
      <alignment horizontal="center"/>
    </xf>
    <xf numFmtId="170" fontId="42" fillId="2" borderId="0" xfId="0" applyNumberFormat="1" applyFont="1" applyFill="1" applyAlignment="1">
      <alignment horizontal="center"/>
    </xf>
    <xf numFmtId="170" fontId="39" fillId="0" borderId="0" xfId="0" applyNumberFormat="1" applyFont="1" applyAlignment="1">
      <alignment horizontal="center" vertical="center"/>
    </xf>
    <xf numFmtId="169" fontId="39" fillId="8" borderId="0" xfId="0" applyNumberFormat="1" applyFont="1" applyFill="1" applyAlignment="1">
      <alignment horizontal="center" vertical="center"/>
    </xf>
    <xf numFmtId="0" fontId="19" fillId="0" borderId="2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/>
    </xf>
    <xf numFmtId="14" fontId="29" fillId="9" borderId="5" xfId="0" applyNumberFormat="1" applyFont="1" applyFill="1" applyBorder="1" applyAlignment="1">
      <alignment horizontal="center" vertical="center" wrapText="1"/>
    </xf>
    <xf numFmtId="171" fontId="29" fillId="9" borderId="5" xfId="0" applyNumberFormat="1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9" fontId="14" fillId="5" borderId="7" xfId="0" applyNumberFormat="1" applyFont="1" applyFill="1" applyBorder="1" applyAlignment="1">
      <alignment horizontal="center" vertical="center"/>
    </xf>
    <xf numFmtId="169" fontId="14" fillId="5" borderId="8" xfId="0" applyNumberFormat="1" applyFont="1" applyFill="1" applyBorder="1" applyAlignment="1">
      <alignment horizontal="center" vertical="center"/>
    </xf>
  </cellXfs>
  <cellStyles count="175">
    <cellStyle name="=C:\WINNT\SYSTEM32\COMMAND.COM" xfId="6" xr:uid="{00000000-0005-0000-0000-000000000000}"/>
    <cellStyle name="=C:\WINNT\SYSTEM32\COMMAND.COM 2 2" xfId="7" xr:uid="{00000000-0005-0000-0000-000001000000}"/>
    <cellStyle name="Estilo 1" xfId="8" xr:uid="{00000000-0005-0000-0000-000002000000}"/>
    <cellStyle name="Estilo 1 2" xfId="9" xr:uid="{00000000-0005-0000-0000-000003000000}"/>
    <cellStyle name="Estilo 1 3" xfId="10" xr:uid="{00000000-0005-0000-0000-000004000000}"/>
    <cellStyle name="Estilo 1 4" xfId="44" xr:uid="{00000000-0005-0000-0000-000005000000}"/>
    <cellStyle name="Euro" xfId="39" xr:uid="{00000000-0005-0000-0000-000006000000}"/>
    <cellStyle name="Hipervínculo 2" xfId="11" xr:uid="{00000000-0005-0000-0000-000007000000}"/>
    <cellStyle name="Hipervínculo 2 2" xfId="35" xr:uid="{00000000-0005-0000-0000-000008000000}"/>
    <cellStyle name="Hipervínculo 4" xfId="34" xr:uid="{00000000-0005-0000-0000-000009000000}"/>
    <cellStyle name="Millares 2" xfId="33" xr:uid="{00000000-0005-0000-0000-00000A000000}"/>
    <cellStyle name="Millares 2 2" xfId="63" xr:uid="{00000000-0005-0000-0000-00000B000000}"/>
    <cellStyle name="Millares 2 3" xfId="70" xr:uid="{00000000-0005-0000-0000-00000C000000}"/>
    <cellStyle name="Millares 2 4" xfId="72" xr:uid="{00000000-0005-0000-0000-00000D000000}"/>
    <cellStyle name="Millares 2 5" xfId="50" xr:uid="{00000000-0005-0000-0000-00000E000000}"/>
    <cellStyle name="Millares 3" xfId="85" xr:uid="{00000000-0005-0000-0000-00000F000000}"/>
    <cellStyle name="Millares 4" xfId="103" xr:uid="{00000000-0005-0000-0000-000010000000}"/>
    <cellStyle name="Millares 5" xfId="128" xr:uid="{00000000-0005-0000-0000-000011000000}"/>
    <cellStyle name="Millares 6" xfId="45" xr:uid="{00000000-0005-0000-0000-000012000000}"/>
    <cellStyle name="Moneda 2" xfId="174" xr:uid="{4A7604FE-424C-4225-8DDC-EAAE9768DA37}"/>
    <cellStyle name="Moneda 3" xfId="173" xr:uid="{35E98374-E0F1-4ACF-99E3-A06A5009402C}"/>
    <cellStyle name="Normal" xfId="0" builtinId="0"/>
    <cellStyle name="Normal 10" xfId="32" xr:uid="{00000000-0005-0000-0000-000014000000}"/>
    <cellStyle name="Normal 10 2" xfId="115" xr:uid="{00000000-0005-0000-0000-000015000000}"/>
    <cellStyle name="Normal 10 2 2" xfId="162" xr:uid="{00000000-0005-0000-0000-000016000000}"/>
    <cellStyle name="Normal 10 3" xfId="140" xr:uid="{00000000-0005-0000-0000-000017000000}"/>
    <cellStyle name="Normal 10 4" xfId="84" xr:uid="{00000000-0005-0000-0000-000018000000}"/>
    <cellStyle name="Normal 11" xfId="38" xr:uid="{00000000-0005-0000-0000-000019000000}"/>
    <cellStyle name="Normal 11 2" xfId="42" xr:uid="{00000000-0005-0000-0000-00001A000000}"/>
    <cellStyle name="Normal 11 3" xfId="102" xr:uid="{00000000-0005-0000-0000-00001B000000}"/>
    <cellStyle name="Normal 12" xfId="37" xr:uid="{00000000-0005-0000-0000-00001C000000}"/>
    <cellStyle name="Normal 12 2" xfId="151" xr:uid="{00000000-0005-0000-0000-00001D000000}"/>
    <cellStyle name="Normal 12 3" xfId="101" xr:uid="{00000000-0005-0000-0000-00001E000000}"/>
    <cellStyle name="Normal 13" xfId="127" xr:uid="{00000000-0005-0000-0000-00001F000000}"/>
    <cellStyle name="Normal 14" xfId="126" xr:uid="{00000000-0005-0000-0000-000020000000}"/>
    <cellStyle name="Normal 15" xfId="43" xr:uid="{00000000-0005-0000-0000-000021000000}"/>
    <cellStyle name="Normal 2" xfId="3" xr:uid="{00000000-0005-0000-0000-000022000000}"/>
    <cellStyle name="Normal 2 10" xfId="54" xr:uid="{00000000-0005-0000-0000-000023000000}"/>
    <cellStyle name="Normal 2 10 2" xfId="68" xr:uid="{00000000-0005-0000-0000-000024000000}"/>
    <cellStyle name="Normal 2 10 3" xfId="83" xr:uid="{00000000-0005-0000-0000-000025000000}"/>
    <cellStyle name="Normal 2 11" xfId="69" xr:uid="{00000000-0005-0000-0000-000026000000}"/>
    <cellStyle name="Normal 2 12" xfId="59" xr:uid="{00000000-0005-0000-0000-000027000000}"/>
    <cellStyle name="Normal 2 12 2" xfId="93" xr:uid="{00000000-0005-0000-0000-000028000000}"/>
    <cellStyle name="Normal 2 2" xfId="13" xr:uid="{00000000-0005-0000-0000-000029000000}"/>
    <cellStyle name="Normal 2 2 2" xfId="28" xr:uid="{00000000-0005-0000-0000-00002A000000}"/>
    <cellStyle name="Normal 2 3" xfId="14" xr:uid="{00000000-0005-0000-0000-00002B000000}"/>
    <cellStyle name="Normal 2 4" xfId="15" xr:uid="{00000000-0005-0000-0000-00002C000000}"/>
    <cellStyle name="Normal 2 4 2" xfId="48" xr:uid="{00000000-0005-0000-0000-00002D000000}"/>
    <cellStyle name="Normal 2 4 3" xfId="58" xr:uid="{00000000-0005-0000-0000-00002E000000}"/>
    <cellStyle name="Normal 2 4 4" xfId="75" xr:uid="{00000000-0005-0000-0000-00002F000000}"/>
    <cellStyle name="Normal 2 5" xfId="12" xr:uid="{00000000-0005-0000-0000-000030000000}"/>
    <cellStyle name="Normal 2 6" xfId="23" xr:uid="{00000000-0005-0000-0000-000031000000}"/>
    <cellStyle name="Normal 2 7" xfId="25" xr:uid="{00000000-0005-0000-0000-000032000000}"/>
    <cellStyle name="Normal 2 8" xfId="36" xr:uid="{00000000-0005-0000-0000-000033000000}"/>
    <cellStyle name="Normal 2 8 2" xfId="62" xr:uid="{00000000-0005-0000-0000-000034000000}"/>
    <cellStyle name="Normal 2 8 3" xfId="79" xr:uid="{00000000-0005-0000-0000-000035000000}"/>
    <cellStyle name="Normal 2 8 4" xfId="49" xr:uid="{00000000-0005-0000-0000-000036000000}"/>
    <cellStyle name="Normal 2 9" xfId="52" xr:uid="{00000000-0005-0000-0000-000037000000}"/>
    <cellStyle name="Normal 2 9 2" xfId="66" xr:uid="{00000000-0005-0000-0000-000038000000}"/>
    <cellStyle name="Normal 2 9 3" xfId="81" xr:uid="{00000000-0005-0000-0000-000039000000}"/>
    <cellStyle name="Normal 3" xfId="1" xr:uid="{00000000-0005-0000-0000-00003A000000}"/>
    <cellStyle name="Normal 3 10" xfId="47" xr:uid="{00000000-0005-0000-0000-00003B000000}"/>
    <cellStyle name="Normal 3 2" xfId="17" xr:uid="{00000000-0005-0000-0000-00003C000000}"/>
    <cellStyle name="Normal 3 3" xfId="16" xr:uid="{00000000-0005-0000-0000-00003D000000}"/>
    <cellStyle name="Normal 3 3 2" xfId="65" xr:uid="{00000000-0005-0000-0000-00003E000000}"/>
    <cellStyle name="Normal 3 3 2 2" xfId="95" xr:uid="{00000000-0005-0000-0000-00003F000000}"/>
    <cellStyle name="Normal 3 3 2 2 2" xfId="121" xr:uid="{00000000-0005-0000-0000-000040000000}"/>
    <cellStyle name="Normal 3 3 2 2 2 2" xfId="168" xr:uid="{00000000-0005-0000-0000-000041000000}"/>
    <cellStyle name="Normal 3 3 2 2 3" xfId="146" xr:uid="{00000000-0005-0000-0000-000042000000}"/>
    <cellStyle name="Normal 3 3 2 3" xfId="110" xr:uid="{00000000-0005-0000-0000-000043000000}"/>
    <cellStyle name="Normal 3 3 2 3 2" xfId="157" xr:uid="{00000000-0005-0000-0000-000044000000}"/>
    <cellStyle name="Normal 3 3 2 4" xfId="135" xr:uid="{00000000-0005-0000-0000-000045000000}"/>
    <cellStyle name="Normal 3 3 3" xfId="80" xr:uid="{00000000-0005-0000-0000-000046000000}"/>
    <cellStyle name="Normal 3 3 3 2" xfId="99" xr:uid="{00000000-0005-0000-0000-000047000000}"/>
    <cellStyle name="Normal 3 3 3 2 2" xfId="124" xr:uid="{00000000-0005-0000-0000-000048000000}"/>
    <cellStyle name="Normal 3 3 3 2 2 2" xfId="171" xr:uid="{00000000-0005-0000-0000-000049000000}"/>
    <cellStyle name="Normal 3 3 3 2 3" xfId="149" xr:uid="{00000000-0005-0000-0000-00004A000000}"/>
    <cellStyle name="Normal 3 3 3 3" xfId="113" xr:uid="{00000000-0005-0000-0000-00004B000000}"/>
    <cellStyle name="Normal 3 3 3 3 2" xfId="160" xr:uid="{00000000-0005-0000-0000-00004C000000}"/>
    <cellStyle name="Normal 3 3 3 4" xfId="138" xr:uid="{00000000-0005-0000-0000-00004D000000}"/>
    <cellStyle name="Normal 3 3 4" xfId="88" xr:uid="{00000000-0005-0000-0000-00004E000000}"/>
    <cellStyle name="Normal 3 3 4 2" xfId="117" xr:uid="{00000000-0005-0000-0000-00004F000000}"/>
    <cellStyle name="Normal 3 3 4 2 2" xfId="164" xr:uid="{00000000-0005-0000-0000-000050000000}"/>
    <cellStyle name="Normal 3 3 4 3" xfId="142" xr:uid="{00000000-0005-0000-0000-000051000000}"/>
    <cellStyle name="Normal 3 3 5" xfId="106" xr:uid="{00000000-0005-0000-0000-000052000000}"/>
    <cellStyle name="Normal 3 3 5 2" xfId="153" xr:uid="{00000000-0005-0000-0000-000053000000}"/>
    <cellStyle name="Normal 3 3 6" xfId="131" xr:uid="{00000000-0005-0000-0000-000054000000}"/>
    <cellStyle name="Normal 3 3 7" xfId="51" xr:uid="{00000000-0005-0000-0000-000055000000}"/>
    <cellStyle name="Normal 3 4" xfId="53" xr:uid="{00000000-0005-0000-0000-000056000000}"/>
    <cellStyle name="Normal 3 4 2" xfId="67" xr:uid="{00000000-0005-0000-0000-000057000000}"/>
    <cellStyle name="Normal 3 4 2 2" xfId="96" xr:uid="{00000000-0005-0000-0000-000058000000}"/>
    <cellStyle name="Normal 3 4 2 2 2" xfId="122" xr:uid="{00000000-0005-0000-0000-000059000000}"/>
    <cellStyle name="Normal 3 4 2 2 2 2" xfId="169" xr:uid="{00000000-0005-0000-0000-00005A000000}"/>
    <cellStyle name="Normal 3 4 2 2 3" xfId="147" xr:uid="{00000000-0005-0000-0000-00005B000000}"/>
    <cellStyle name="Normal 3 4 2 3" xfId="111" xr:uid="{00000000-0005-0000-0000-00005C000000}"/>
    <cellStyle name="Normal 3 4 2 3 2" xfId="158" xr:uid="{00000000-0005-0000-0000-00005D000000}"/>
    <cellStyle name="Normal 3 4 2 4" xfId="136" xr:uid="{00000000-0005-0000-0000-00005E000000}"/>
    <cellStyle name="Normal 3 4 3" xfId="82" xr:uid="{00000000-0005-0000-0000-00005F000000}"/>
    <cellStyle name="Normal 3 4 3 2" xfId="100" xr:uid="{00000000-0005-0000-0000-000060000000}"/>
    <cellStyle name="Normal 3 4 3 2 2" xfId="125" xr:uid="{00000000-0005-0000-0000-000061000000}"/>
    <cellStyle name="Normal 3 4 3 2 2 2" xfId="172" xr:uid="{00000000-0005-0000-0000-000062000000}"/>
    <cellStyle name="Normal 3 4 3 2 3" xfId="150" xr:uid="{00000000-0005-0000-0000-000063000000}"/>
    <cellStyle name="Normal 3 4 3 3" xfId="114" xr:uid="{00000000-0005-0000-0000-000064000000}"/>
    <cellStyle name="Normal 3 4 3 3 2" xfId="161" xr:uid="{00000000-0005-0000-0000-000065000000}"/>
    <cellStyle name="Normal 3 4 3 4" xfId="139" xr:uid="{00000000-0005-0000-0000-000066000000}"/>
    <cellStyle name="Normal 3 4 4" xfId="89" xr:uid="{00000000-0005-0000-0000-000067000000}"/>
    <cellStyle name="Normal 3 4 4 2" xfId="118" xr:uid="{00000000-0005-0000-0000-000068000000}"/>
    <cellStyle name="Normal 3 4 4 2 2" xfId="165" xr:uid="{00000000-0005-0000-0000-000069000000}"/>
    <cellStyle name="Normal 3 4 4 3" xfId="143" xr:uid="{00000000-0005-0000-0000-00006A000000}"/>
    <cellStyle name="Normal 3 4 5" xfId="107" xr:uid="{00000000-0005-0000-0000-00006B000000}"/>
    <cellStyle name="Normal 3 4 5 2" xfId="154" xr:uid="{00000000-0005-0000-0000-00006C000000}"/>
    <cellStyle name="Normal 3 4 6" xfId="132" xr:uid="{00000000-0005-0000-0000-00006D000000}"/>
    <cellStyle name="Normal 3 5" xfId="57" xr:uid="{00000000-0005-0000-0000-00006E000000}"/>
    <cellStyle name="Normal 3 5 2" xfId="92" xr:uid="{00000000-0005-0000-0000-00006F000000}"/>
    <cellStyle name="Normal 3 5 2 2" xfId="119" xr:uid="{00000000-0005-0000-0000-000070000000}"/>
    <cellStyle name="Normal 3 5 2 2 2" xfId="166" xr:uid="{00000000-0005-0000-0000-000071000000}"/>
    <cellStyle name="Normal 3 5 2 3" xfId="144" xr:uid="{00000000-0005-0000-0000-000072000000}"/>
    <cellStyle name="Normal 3 5 3" xfId="108" xr:uid="{00000000-0005-0000-0000-000073000000}"/>
    <cellStyle name="Normal 3 5 3 2" xfId="155" xr:uid="{00000000-0005-0000-0000-000074000000}"/>
    <cellStyle name="Normal 3 5 4" xfId="133" xr:uid="{00000000-0005-0000-0000-000075000000}"/>
    <cellStyle name="Normal 3 6" xfId="74" xr:uid="{00000000-0005-0000-0000-000076000000}"/>
    <cellStyle name="Normal 3 6 2" xfId="98" xr:uid="{00000000-0005-0000-0000-000077000000}"/>
    <cellStyle name="Normal 3 6 2 2" xfId="123" xr:uid="{00000000-0005-0000-0000-000078000000}"/>
    <cellStyle name="Normal 3 6 2 2 2" xfId="170" xr:uid="{00000000-0005-0000-0000-000079000000}"/>
    <cellStyle name="Normal 3 6 2 3" xfId="148" xr:uid="{00000000-0005-0000-0000-00007A000000}"/>
    <cellStyle name="Normal 3 6 3" xfId="112" xr:uid="{00000000-0005-0000-0000-00007B000000}"/>
    <cellStyle name="Normal 3 6 3 2" xfId="159" xr:uid="{00000000-0005-0000-0000-00007C000000}"/>
    <cellStyle name="Normal 3 6 4" xfId="137" xr:uid="{00000000-0005-0000-0000-00007D000000}"/>
    <cellStyle name="Normal 3 7" xfId="87" xr:uid="{00000000-0005-0000-0000-00007E000000}"/>
    <cellStyle name="Normal 3 7 2" xfId="116" xr:uid="{00000000-0005-0000-0000-00007F000000}"/>
    <cellStyle name="Normal 3 7 2 2" xfId="163" xr:uid="{00000000-0005-0000-0000-000080000000}"/>
    <cellStyle name="Normal 3 7 3" xfId="141" xr:uid="{00000000-0005-0000-0000-000081000000}"/>
    <cellStyle name="Normal 3 8" xfId="105" xr:uid="{00000000-0005-0000-0000-000082000000}"/>
    <cellStyle name="Normal 3 8 2" xfId="152" xr:uid="{00000000-0005-0000-0000-000083000000}"/>
    <cellStyle name="Normal 3 9" xfId="130" xr:uid="{00000000-0005-0000-0000-000084000000}"/>
    <cellStyle name="Normal 30" xfId="31" xr:uid="{00000000-0005-0000-0000-000085000000}"/>
    <cellStyle name="Normal 31" xfId="30" xr:uid="{00000000-0005-0000-0000-000086000000}"/>
    <cellStyle name="Normal 32" xfId="29" xr:uid="{00000000-0005-0000-0000-000087000000}"/>
    <cellStyle name="Normal 33" xfId="26" xr:uid="{00000000-0005-0000-0000-000088000000}"/>
    <cellStyle name="Normal 34" xfId="2" xr:uid="{00000000-0005-0000-0000-000089000000}"/>
    <cellStyle name="Normal 4" xfId="18" xr:uid="{00000000-0005-0000-0000-00008A000000}"/>
    <cellStyle name="Normal 4 2" xfId="19" xr:uid="{00000000-0005-0000-0000-00008B000000}"/>
    <cellStyle name="Normal 4 3" xfId="76" xr:uid="{00000000-0005-0000-0000-00008C000000}"/>
    <cellStyle name="Normal 5" xfId="4" xr:uid="{00000000-0005-0000-0000-00008D000000}"/>
    <cellStyle name="Normal 5 2" xfId="27" xr:uid="{00000000-0005-0000-0000-00008E000000}"/>
    <cellStyle name="Normal 5 3" xfId="77" xr:uid="{00000000-0005-0000-0000-00008F000000}"/>
    <cellStyle name="Normal 6" xfId="20" xr:uid="{00000000-0005-0000-0000-000090000000}"/>
    <cellStyle name="Normal 6 2" xfId="61" xr:uid="{00000000-0005-0000-0000-000091000000}"/>
    <cellStyle name="Normal 6 3" xfId="78" xr:uid="{00000000-0005-0000-0000-000092000000}"/>
    <cellStyle name="Normal 7" xfId="21" xr:uid="{00000000-0005-0000-0000-000093000000}"/>
    <cellStyle name="Normal 7 2" xfId="22" xr:uid="{00000000-0005-0000-0000-000094000000}"/>
    <cellStyle name="Normal 7 2 2" xfId="91" xr:uid="{00000000-0005-0000-0000-000095000000}"/>
    <cellStyle name="Normal 7 2 3" xfId="56" xr:uid="{00000000-0005-0000-0000-000096000000}"/>
    <cellStyle name="Normal 7 3" xfId="55" xr:uid="{00000000-0005-0000-0000-000097000000}"/>
    <cellStyle name="Normal 7 3 2" xfId="90" xr:uid="{00000000-0005-0000-0000-000098000000}"/>
    <cellStyle name="Normal 8" xfId="5" xr:uid="{00000000-0005-0000-0000-000099000000}"/>
    <cellStyle name="Normal 8 2" xfId="97" xr:uid="{00000000-0005-0000-0000-00009A000000}"/>
    <cellStyle name="Normal 9" xfId="24" xr:uid="{00000000-0005-0000-0000-00009B000000}"/>
    <cellStyle name="Normal 9 2" xfId="94" xr:uid="{00000000-0005-0000-0000-00009C000000}"/>
    <cellStyle name="Normal 9 2 2" xfId="120" xr:uid="{00000000-0005-0000-0000-00009D000000}"/>
    <cellStyle name="Normal 9 2 2 2" xfId="167" xr:uid="{00000000-0005-0000-0000-00009E000000}"/>
    <cellStyle name="Normal 9 2 3" xfId="145" xr:uid="{00000000-0005-0000-0000-00009F000000}"/>
    <cellStyle name="Normal 9 3" xfId="109" xr:uid="{00000000-0005-0000-0000-0000A0000000}"/>
    <cellStyle name="Normal 9 3 2" xfId="156" xr:uid="{00000000-0005-0000-0000-0000A1000000}"/>
    <cellStyle name="Normal 9 4" xfId="134" xr:uid="{00000000-0005-0000-0000-0000A2000000}"/>
    <cellStyle name="Normal 9 5" xfId="60" xr:uid="{00000000-0005-0000-0000-0000A3000000}"/>
    <cellStyle name="Porcentaje" xfId="41" builtinId="5"/>
    <cellStyle name="Porcentual 2" xfId="40" xr:uid="{00000000-0005-0000-0000-0000A6000000}"/>
    <cellStyle name="Porcentual 2 2" xfId="64" xr:uid="{00000000-0005-0000-0000-0000A7000000}"/>
    <cellStyle name="Porcentual 2 3" xfId="71" xr:uid="{00000000-0005-0000-0000-0000A8000000}"/>
    <cellStyle name="Porcentual 2 4" xfId="73" xr:uid="{00000000-0005-0000-0000-0000A9000000}"/>
    <cellStyle name="Porcentual 3" xfId="86" xr:uid="{00000000-0005-0000-0000-0000AA000000}"/>
    <cellStyle name="Porcentual 4" xfId="104" xr:uid="{00000000-0005-0000-0000-0000AB000000}"/>
    <cellStyle name="Porcentual 5" xfId="129" xr:uid="{00000000-0005-0000-0000-0000AC000000}"/>
    <cellStyle name="Porcentual 6" xfId="46" xr:uid="{00000000-0005-0000-0000-0000A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65075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6C2C66-23E9-4C22-93FA-906C5BD64D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521" b="29167"/>
        <a:stretch/>
      </xdr:blipFill>
      <xdr:spPr>
        <a:xfrm>
          <a:off x="0" y="0"/>
          <a:ext cx="3436925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3460750</xdr:colOff>
      <xdr:row>3</xdr:row>
      <xdr:rowOff>10792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DB896C-4AD9-433F-ABD7-5967ACA30B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521" b="29167"/>
        <a:stretch/>
      </xdr:blipFill>
      <xdr:spPr>
        <a:xfrm>
          <a:off x="0" y="0"/>
          <a:ext cx="3622675" cy="853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414867</xdr:colOff>
      <xdr:row>1</xdr:row>
      <xdr:rowOff>476250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13B837-2404-4478-90A5-A78E059EE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730" t="28319" r="2048" b="30350"/>
        <a:stretch/>
      </xdr:blipFill>
      <xdr:spPr>
        <a:xfrm>
          <a:off x="0" y="0"/>
          <a:ext cx="2946400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1562100</xdr:colOff>
      <xdr:row>0</xdr:row>
      <xdr:rowOff>437838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44A7CC-6BB4-43AB-B9B9-E13A0B66AB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5521" b="29167"/>
        <a:stretch/>
      </xdr:blipFill>
      <xdr:spPr>
        <a:xfrm>
          <a:off x="0" y="0"/>
          <a:ext cx="1857375" cy="437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E57F9-6C24-4B00-A64D-5E766521BCFD}">
  <dimension ref="A1:BF63"/>
  <sheetViews>
    <sheetView showGridLines="0" tabSelected="1" workbookViewId="0">
      <selection activeCell="A3" sqref="A3"/>
    </sheetView>
  </sheetViews>
  <sheetFormatPr baseColWidth="10" defaultColWidth="20.5703125" defaultRowHeight="15"/>
  <cols>
    <col min="1" max="16384" width="20.5703125" style="43"/>
  </cols>
  <sheetData>
    <row r="1" spans="1:58" s="50" customFormat="1"/>
    <row r="2" spans="1:58" s="118" customFormat="1" ht="51">
      <c r="A2" s="115" t="s">
        <v>0</v>
      </c>
      <c r="B2" s="115" t="s">
        <v>1</v>
      </c>
      <c r="C2" s="116" t="s">
        <v>2</v>
      </c>
      <c r="D2" s="117" t="s">
        <v>3</v>
      </c>
      <c r="E2" s="117" t="s">
        <v>4</v>
      </c>
      <c r="F2" s="117" t="s">
        <v>5</v>
      </c>
      <c r="G2" s="117" t="s">
        <v>6</v>
      </c>
      <c r="H2" s="117" t="s">
        <v>7</v>
      </c>
      <c r="I2" s="117" t="s">
        <v>8</v>
      </c>
      <c r="J2" s="117" t="s">
        <v>9</v>
      </c>
      <c r="K2" s="117" t="s">
        <v>10</v>
      </c>
      <c r="L2" s="117" t="s">
        <v>11</v>
      </c>
      <c r="M2" s="117" t="s">
        <v>12</v>
      </c>
      <c r="N2" s="117" t="s">
        <v>13</v>
      </c>
      <c r="O2" s="117" t="s">
        <v>14</v>
      </c>
      <c r="P2" s="117" t="s">
        <v>15</v>
      </c>
      <c r="Q2" s="117" t="s">
        <v>16</v>
      </c>
      <c r="R2" s="117" t="s">
        <v>17</v>
      </c>
      <c r="S2" s="117" t="s">
        <v>18</v>
      </c>
      <c r="T2" s="117" t="s">
        <v>19</v>
      </c>
      <c r="U2" s="117" t="s">
        <v>20</v>
      </c>
      <c r="V2" s="117" t="s">
        <v>21</v>
      </c>
      <c r="W2" s="117" t="s">
        <v>22</v>
      </c>
      <c r="X2" s="117" t="s">
        <v>23</v>
      </c>
      <c r="Y2" s="117" t="s">
        <v>24</v>
      </c>
      <c r="Z2" s="117" t="s">
        <v>25</v>
      </c>
      <c r="AA2" s="117" t="s">
        <v>26</v>
      </c>
      <c r="AB2" s="117" t="s">
        <v>27</v>
      </c>
      <c r="AC2" s="117" t="s">
        <v>28</v>
      </c>
      <c r="AD2" s="117" t="s">
        <v>29</v>
      </c>
      <c r="AE2" s="117" t="s">
        <v>30</v>
      </c>
      <c r="AF2" s="117" t="s">
        <v>31</v>
      </c>
      <c r="AG2" s="117" t="s">
        <v>32</v>
      </c>
      <c r="AH2" s="117" t="s">
        <v>33</v>
      </c>
      <c r="AI2" s="117" t="s">
        <v>34</v>
      </c>
      <c r="AJ2" s="117" t="s">
        <v>35</v>
      </c>
      <c r="AK2" s="117" t="s">
        <v>36</v>
      </c>
      <c r="AL2" s="117" t="s">
        <v>37</v>
      </c>
      <c r="AM2" s="117" t="s">
        <v>38</v>
      </c>
      <c r="AN2" s="117" t="s">
        <v>39</v>
      </c>
      <c r="AO2" s="117" t="s">
        <v>40</v>
      </c>
      <c r="AP2" s="117" t="s">
        <v>41</v>
      </c>
      <c r="AQ2" s="117" t="s">
        <v>42</v>
      </c>
      <c r="AR2" s="117" t="s">
        <v>43</v>
      </c>
      <c r="AS2" s="117" t="s">
        <v>44</v>
      </c>
      <c r="AT2" s="117" t="s">
        <v>45</v>
      </c>
      <c r="AU2" s="117" t="s">
        <v>46</v>
      </c>
      <c r="AV2" s="117" t="s">
        <v>47</v>
      </c>
      <c r="AW2" s="117" t="s">
        <v>48</v>
      </c>
      <c r="AX2" s="117" t="s">
        <v>49</v>
      </c>
      <c r="AY2" s="117" t="s">
        <v>50</v>
      </c>
      <c r="AZ2" s="117" t="s">
        <v>51</v>
      </c>
      <c r="BA2" s="117" t="s">
        <v>52</v>
      </c>
      <c r="BB2" s="117" t="s">
        <v>53</v>
      </c>
      <c r="BC2" s="117" t="s">
        <v>54</v>
      </c>
      <c r="BD2" s="117" t="s">
        <v>55</v>
      </c>
      <c r="BE2" s="117" t="s">
        <v>56</v>
      </c>
      <c r="BF2" s="117" t="s">
        <v>57</v>
      </c>
    </row>
    <row r="3" spans="1:58" s="49" customFormat="1" ht="135">
      <c r="A3" s="45">
        <v>1</v>
      </c>
      <c r="B3" s="46">
        <v>0</v>
      </c>
      <c r="C3" s="47" t="s">
        <v>58</v>
      </c>
      <c r="D3" s="47">
        <v>1</v>
      </c>
      <c r="E3" s="46">
        <v>0</v>
      </c>
      <c r="F3" s="47" t="s">
        <v>59</v>
      </c>
      <c r="G3" s="47" t="s">
        <v>60</v>
      </c>
      <c r="H3" s="47" t="s">
        <v>61</v>
      </c>
      <c r="I3" s="47" t="s">
        <v>62</v>
      </c>
      <c r="J3" s="47" t="s">
        <v>63</v>
      </c>
      <c r="K3" s="47" t="s">
        <v>64</v>
      </c>
      <c r="L3" s="47" t="s">
        <v>65</v>
      </c>
      <c r="M3" s="47" t="s">
        <v>66</v>
      </c>
      <c r="N3" s="47" t="s">
        <v>67</v>
      </c>
      <c r="O3" s="47" t="s">
        <v>68</v>
      </c>
      <c r="P3" s="47" t="s">
        <v>69</v>
      </c>
      <c r="Q3" s="47" t="s">
        <v>70</v>
      </c>
      <c r="R3" s="47" t="s">
        <v>70</v>
      </c>
      <c r="S3" s="47" t="s">
        <v>71</v>
      </c>
      <c r="T3" s="48" t="s">
        <v>72</v>
      </c>
      <c r="U3" s="48" t="s">
        <v>73</v>
      </c>
      <c r="V3" s="48" t="s">
        <v>74</v>
      </c>
      <c r="W3" s="48" t="s">
        <v>74</v>
      </c>
      <c r="X3" s="47" t="s">
        <v>75</v>
      </c>
      <c r="Y3" s="47" t="s">
        <v>75</v>
      </c>
      <c r="Z3" s="47"/>
      <c r="AA3" s="47"/>
      <c r="AB3" s="47" t="s">
        <v>76</v>
      </c>
      <c r="AC3" s="47" t="s">
        <v>77</v>
      </c>
      <c r="AD3" s="47" t="s">
        <v>78</v>
      </c>
      <c r="AE3" s="47" t="s">
        <v>79</v>
      </c>
      <c r="AF3" s="47" t="s">
        <v>80</v>
      </c>
      <c r="AG3" s="47" t="s">
        <v>81</v>
      </c>
      <c r="AH3" s="47" t="s">
        <v>82</v>
      </c>
      <c r="AI3" s="47" t="s">
        <v>83</v>
      </c>
      <c r="AJ3" s="47" t="s">
        <v>84</v>
      </c>
      <c r="AK3" s="47" t="s">
        <v>85</v>
      </c>
      <c r="AL3" s="47" t="s">
        <v>86</v>
      </c>
      <c r="AM3" s="47" t="s">
        <v>87</v>
      </c>
      <c r="AN3" s="47" t="s">
        <v>87</v>
      </c>
      <c r="AO3" s="47" t="s">
        <v>88</v>
      </c>
      <c r="AP3" s="47" t="s">
        <v>88</v>
      </c>
      <c r="AQ3" s="47" t="s">
        <v>87</v>
      </c>
      <c r="AR3" s="47" t="s">
        <v>88</v>
      </c>
      <c r="AS3" s="47" t="s">
        <v>89</v>
      </c>
      <c r="AT3" s="47" t="s">
        <v>90</v>
      </c>
      <c r="AU3" s="47" t="s">
        <v>91</v>
      </c>
      <c r="AV3" s="47"/>
      <c r="AW3" s="47" t="s">
        <v>92</v>
      </c>
      <c r="AX3" s="47" t="s">
        <v>93</v>
      </c>
      <c r="AY3" s="47" t="s">
        <v>94</v>
      </c>
      <c r="AZ3" s="47" t="s">
        <v>95</v>
      </c>
      <c r="BA3" s="47">
        <v>1</v>
      </c>
      <c r="BB3" s="47" t="s">
        <v>96</v>
      </c>
      <c r="BC3" s="47" t="s">
        <v>97</v>
      </c>
      <c r="BD3" s="47" t="s">
        <v>98</v>
      </c>
      <c r="BE3" s="47" t="s">
        <v>99</v>
      </c>
      <c r="BF3" s="47" t="s">
        <v>100</v>
      </c>
    </row>
    <row r="4" spans="1:58" s="50" customFormat="1"/>
    <row r="5" spans="1:58" s="50" customFormat="1"/>
    <row r="6" spans="1:58" s="50" customFormat="1"/>
    <row r="7" spans="1:58">
      <c r="A7" s="1" t="s">
        <v>101</v>
      </c>
      <c r="AU7" s="52" t="s">
        <v>102</v>
      </c>
      <c r="AW7" t="s">
        <v>103</v>
      </c>
    </row>
    <row r="8" spans="1:58" s="6" customFormat="1">
      <c r="A8" s="2" t="s">
        <v>104</v>
      </c>
      <c r="F8" s="6" t="s">
        <v>105</v>
      </c>
      <c r="G8" s="6" t="s">
        <v>106</v>
      </c>
      <c r="O8" s="6" t="s">
        <v>107</v>
      </c>
      <c r="P8" s="6" t="s">
        <v>108</v>
      </c>
      <c r="S8" s="6" t="s">
        <v>71</v>
      </c>
      <c r="Z8" s="44" t="s">
        <v>109</v>
      </c>
      <c r="AA8" s="44" t="s">
        <v>110</v>
      </c>
      <c r="AH8" s="44" t="s">
        <v>82</v>
      </c>
      <c r="AI8" s="44" t="s">
        <v>82</v>
      </c>
      <c r="AM8" s="6" t="s">
        <v>87</v>
      </c>
      <c r="AS8" s="6" t="s">
        <v>89</v>
      </c>
      <c r="AT8" s="6" t="s">
        <v>90</v>
      </c>
      <c r="AU8" s="51" t="s">
        <v>111</v>
      </c>
      <c r="AW8" t="s">
        <v>112</v>
      </c>
      <c r="AX8" s="6" t="s">
        <v>93</v>
      </c>
      <c r="AY8" s="6" t="s">
        <v>94</v>
      </c>
    </row>
    <row r="9" spans="1:58" s="6" customFormat="1">
      <c r="F9" s="6" t="s">
        <v>59</v>
      </c>
      <c r="G9" s="6" t="s">
        <v>60</v>
      </c>
      <c r="O9" s="6" t="s">
        <v>113</v>
      </c>
      <c r="P9" s="6" t="s">
        <v>69</v>
      </c>
      <c r="S9" s="6" t="s">
        <v>114</v>
      </c>
      <c r="Z9" s="44" t="s">
        <v>115</v>
      </c>
      <c r="AA9" s="44" t="s">
        <v>116</v>
      </c>
      <c r="AH9" s="44" t="s">
        <v>83</v>
      </c>
      <c r="AI9" s="44" t="s">
        <v>83</v>
      </c>
      <c r="AM9" s="6" t="s">
        <v>88</v>
      </c>
      <c r="AS9" s="6" t="s">
        <v>117</v>
      </c>
      <c r="AT9" s="6" t="s">
        <v>118</v>
      </c>
      <c r="AU9" s="51" t="s">
        <v>119</v>
      </c>
      <c r="AW9" t="s">
        <v>120</v>
      </c>
      <c r="AX9" s="6" t="s">
        <v>121</v>
      </c>
      <c r="AY9" s="6" t="s">
        <v>122</v>
      </c>
    </row>
    <row r="10" spans="1:58" s="6" customFormat="1">
      <c r="F10" s="6" t="s">
        <v>123</v>
      </c>
      <c r="G10" s="6" t="s">
        <v>124</v>
      </c>
      <c r="O10" s="6" t="s">
        <v>68</v>
      </c>
      <c r="P10" s="6" t="s">
        <v>125</v>
      </c>
      <c r="S10" s="6" t="s">
        <v>126</v>
      </c>
      <c r="Z10" s="44" t="s">
        <v>127</v>
      </c>
      <c r="AA10" s="44" t="s">
        <v>128</v>
      </c>
      <c r="AH10" s="44" t="s">
        <v>129</v>
      </c>
      <c r="AI10" s="44" t="s">
        <v>129</v>
      </c>
      <c r="AS10" s="6" t="s">
        <v>130</v>
      </c>
      <c r="AT10" s="6" t="s">
        <v>131</v>
      </c>
      <c r="AU10" s="51" t="s">
        <v>132</v>
      </c>
      <c r="AW10" t="s">
        <v>133</v>
      </c>
      <c r="AY10" s="6" t="s">
        <v>134</v>
      </c>
    </row>
    <row r="11" spans="1:58" s="6" customFormat="1">
      <c r="F11" s="6" t="s">
        <v>135</v>
      </c>
      <c r="G11" s="6" t="s">
        <v>136</v>
      </c>
      <c r="O11" s="6" t="s">
        <v>137</v>
      </c>
      <c r="P11" s="6" t="s">
        <v>138</v>
      </c>
      <c r="Z11" s="44" t="s">
        <v>139</v>
      </c>
      <c r="AA11" s="44" t="s">
        <v>140</v>
      </c>
      <c r="AH11" s="44" t="s">
        <v>141</v>
      </c>
      <c r="AI11" s="44" t="s">
        <v>141</v>
      </c>
      <c r="AS11" s="6" t="s">
        <v>142</v>
      </c>
      <c r="AT11" s="6" t="s">
        <v>143</v>
      </c>
      <c r="AU11" s="51" t="s">
        <v>144</v>
      </c>
      <c r="AW11" t="s">
        <v>145</v>
      </c>
    </row>
    <row r="12" spans="1:58" s="6" customFormat="1">
      <c r="F12" s="6" t="s">
        <v>146</v>
      </c>
      <c r="G12" s="6" t="s">
        <v>147</v>
      </c>
      <c r="O12" s="6" t="s">
        <v>148</v>
      </c>
      <c r="P12" s="6" t="s">
        <v>149</v>
      </c>
      <c r="Z12" s="44" t="s">
        <v>150</v>
      </c>
      <c r="AH12" s="44" t="s">
        <v>151</v>
      </c>
      <c r="AI12" s="44" t="s">
        <v>151</v>
      </c>
      <c r="AU12" s="51" t="s">
        <v>152</v>
      </c>
      <c r="AW12" t="s">
        <v>92</v>
      </c>
    </row>
    <row r="13" spans="1:58" s="6" customFormat="1">
      <c r="F13" s="6" t="s">
        <v>153</v>
      </c>
      <c r="G13" s="6" t="s">
        <v>154</v>
      </c>
      <c r="P13" s="6" t="s">
        <v>155</v>
      </c>
      <c r="Z13" s="44" t="s">
        <v>156</v>
      </c>
      <c r="AH13" s="44" t="s">
        <v>157</v>
      </c>
      <c r="AI13" s="44" t="s">
        <v>157</v>
      </c>
      <c r="AU13" s="51" t="s">
        <v>158</v>
      </c>
      <c r="AW13" t="s">
        <v>159</v>
      </c>
    </row>
    <row r="14" spans="1:58" s="6" customFormat="1">
      <c r="F14" s="6" t="s">
        <v>117</v>
      </c>
      <c r="G14" s="6" t="s">
        <v>160</v>
      </c>
      <c r="P14" s="6" t="s">
        <v>161</v>
      </c>
      <c r="Z14" s="44" t="s">
        <v>162</v>
      </c>
      <c r="AH14" s="44" t="s">
        <v>163</v>
      </c>
      <c r="AI14" s="44" t="s">
        <v>163</v>
      </c>
      <c r="AU14" s="51" t="s">
        <v>164</v>
      </c>
      <c r="AW14" t="s">
        <v>165</v>
      </c>
    </row>
    <row r="15" spans="1:58" s="6" customFormat="1">
      <c r="F15" s="6" t="s">
        <v>166</v>
      </c>
      <c r="G15" s="6" t="s">
        <v>167</v>
      </c>
      <c r="Z15" s="44" t="s">
        <v>168</v>
      </c>
      <c r="AU15" s="51" t="s">
        <v>169</v>
      </c>
      <c r="AW15" t="s">
        <v>170</v>
      </c>
    </row>
    <row r="16" spans="1:58" s="6" customFormat="1">
      <c r="G16" s="6" t="s">
        <v>171</v>
      </c>
      <c r="Z16" s="44" t="s">
        <v>130</v>
      </c>
      <c r="AU16" s="51" t="s">
        <v>172</v>
      </c>
      <c r="AW16" t="s">
        <v>173</v>
      </c>
    </row>
    <row r="17" spans="7:49" s="6" customFormat="1">
      <c r="G17" s="6" t="s">
        <v>174</v>
      </c>
      <c r="Z17" s="44" t="s">
        <v>175</v>
      </c>
      <c r="AU17" s="51" t="s">
        <v>176</v>
      </c>
      <c r="AW17" t="s">
        <v>177</v>
      </c>
    </row>
    <row r="18" spans="7:49" s="6" customFormat="1">
      <c r="G18" s="6" t="s">
        <v>178</v>
      </c>
      <c r="Z18" s="44" t="s">
        <v>179</v>
      </c>
      <c r="AU18" s="51" t="s">
        <v>180</v>
      </c>
      <c r="AW18" t="s">
        <v>181</v>
      </c>
    </row>
    <row r="19" spans="7:49" s="6" customFormat="1">
      <c r="G19" s="6" t="s">
        <v>182</v>
      </c>
      <c r="Z19" s="44" t="s">
        <v>161</v>
      </c>
      <c r="AU19" s="51" t="s">
        <v>183</v>
      </c>
      <c r="AW19" t="s">
        <v>184</v>
      </c>
    </row>
    <row r="20" spans="7:49" s="6" customFormat="1">
      <c r="G20" s="6" t="s">
        <v>166</v>
      </c>
      <c r="Z20" s="44" t="s">
        <v>185</v>
      </c>
      <c r="AU20" s="51" t="s">
        <v>186</v>
      </c>
      <c r="AW20" t="s">
        <v>187</v>
      </c>
    </row>
    <row r="21" spans="7:49" s="6" customFormat="1">
      <c r="Z21" s="44" t="s">
        <v>188</v>
      </c>
      <c r="AU21" s="51" t="s">
        <v>189</v>
      </c>
      <c r="AW21" t="s">
        <v>190</v>
      </c>
    </row>
    <row r="22" spans="7:49" s="6" customFormat="1">
      <c r="Z22" s="44" t="s">
        <v>191</v>
      </c>
      <c r="AU22" s="51" t="s">
        <v>192</v>
      </c>
      <c r="AW22" t="s">
        <v>193</v>
      </c>
    </row>
    <row r="23" spans="7:49" s="6" customFormat="1">
      <c r="Z23" s="44" t="s">
        <v>194</v>
      </c>
      <c r="AU23" s="51" t="s">
        <v>195</v>
      </c>
      <c r="AW23" t="s">
        <v>196</v>
      </c>
    </row>
    <row r="24" spans="7:49" s="6" customFormat="1">
      <c r="Z24" s="44" t="s">
        <v>197</v>
      </c>
      <c r="AU24" s="51" t="s">
        <v>198</v>
      </c>
      <c r="AW24" t="s">
        <v>199</v>
      </c>
    </row>
    <row r="25" spans="7:49">
      <c r="AU25" s="51" t="s">
        <v>200</v>
      </c>
      <c r="AW25" t="s">
        <v>201</v>
      </c>
    </row>
    <row r="26" spans="7:49">
      <c r="AU26" s="51" t="s">
        <v>202</v>
      </c>
      <c r="AW26" t="s">
        <v>203</v>
      </c>
    </row>
    <row r="27" spans="7:49">
      <c r="AU27" s="51" t="s">
        <v>204</v>
      </c>
      <c r="AW27" t="s">
        <v>205</v>
      </c>
    </row>
    <row r="28" spans="7:49">
      <c r="AU28" s="51" t="s">
        <v>206</v>
      </c>
      <c r="AW28" t="s">
        <v>207</v>
      </c>
    </row>
    <row r="29" spans="7:49">
      <c r="AU29" s="51" t="s">
        <v>208</v>
      </c>
      <c r="AW29" t="s">
        <v>209</v>
      </c>
    </row>
    <row r="30" spans="7:49">
      <c r="AU30" s="51" t="s">
        <v>210</v>
      </c>
      <c r="AW30" t="s">
        <v>211</v>
      </c>
    </row>
    <row r="31" spans="7:49">
      <c r="AU31" s="51" t="s">
        <v>212</v>
      </c>
      <c r="AW31" t="s">
        <v>213</v>
      </c>
    </row>
    <row r="32" spans="7:49">
      <c r="AU32" s="51" t="s">
        <v>214</v>
      </c>
      <c r="AW32" t="s">
        <v>215</v>
      </c>
    </row>
    <row r="33" spans="47:49">
      <c r="AU33" s="51" t="s">
        <v>216</v>
      </c>
      <c r="AW33" t="s">
        <v>217</v>
      </c>
    </row>
    <row r="34" spans="47:49">
      <c r="AU34" s="51" t="s">
        <v>218</v>
      </c>
      <c r="AW34" t="s">
        <v>219</v>
      </c>
    </row>
    <row r="35" spans="47:49">
      <c r="AU35" s="51" t="s">
        <v>220</v>
      </c>
      <c r="AW35" t="s">
        <v>221</v>
      </c>
    </row>
    <row r="36" spans="47:49">
      <c r="AU36" s="51" t="s">
        <v>222</v>
      </c>
    </row>
    <row r="37" spans="47:49">
      <c r="AU37" s="51" t="s">
        <v>223</v>
      </c>
    </row>
    <row r="38" spans="47:49">
      <c r="AU38" s="51" t="s">
        <v>224</v>
      </c>
    </row>
    <row r="39" spans="47:49">
      <c r="AU39" s="51" t="s">
        <v>91</v>
      </c>
    </row>
    <row r="40" spans="47:49">
      <c r="AU40" s="51" t="s">
        <v>225</v>
      </c>
    </row>
    <row r="41" spans="47:49">
      <c r="AU41" s="51" t="s">
        <v>226</v>
      </c>
    </row>
    <row r="42" spans="47:49">
      <c r="AU42" s="51" t="s">
        <v>227</v>
      </c>
    </row>
    <row r="43" spans="47:49">
      <c r="AU43" s="51" t="s">
        <v>228</v>
      </c>
    </row>
    <row r="44" spans="47:49">
      <c r="AU44" s="51" t="s">
        <v>229</v>
      </c>
    </row>
    <row r="45" spans="47:49">
      <c r="AU45" s="51" t="s">
        <v>230</v>
      </c>
    </row>
    <row r="46" spans="47:49">
      <c r="AU46" s="51" t="s">
        <v>231</v>
      </c>
    </row>
    <row r="47" spans="47:49">
      <c r="AU47" s="51" t="s">
        <v>232</v>
      </c>
    </row>
    <row r="48" spans="47:49">
      <c r="AU48" s="51" t="s">
        <v>233</v>
      </c>
    </row>
    <row r="49" spans="47:48">
      <c r="AU49" s="51" t="s">
        <v>234</v>
      </c>
    </row>
    <row r="50" spans="47:48">
      <c r="AU50" s="51" t="s">
        <v>235</v>
      </c>
    </row>
    <row r="51" spans="47:48">
      <c r="AU51" s="51" t="s">
        <v>236</v>
      </c>
    </row>
    <row r="52" spans="47:48">
      <c r="AU52" s="51" t="s">
        <v>237</v>
      </c>
    </row>
    <row r="53" spans="47:48">
      <c r="AV53" s="52" t="s">
        <v>238</v>
      </c>
    </row>
    <row r="54" spans="47:48">
      <c r="AU54" s="51" t="s">
        <v>239</v>
      </c>
    </row>
    <row r="55" spans="47:48">
      <c r="AU55" s="51" t="s">
        <v>240</v>
      </c>
    </row>
    <row r="56" spans="47:48">
      <c r="AU56" s="51" t="s">
        <v>241</v>
      </c>
    </row>
    <row r="57" spans="47:48">
      <c r="AU57" s="51" t="s">
        <v>242</v>
      </c>
    </row>
    <row r="58" spans="47:48">
      <c r="AU58" s="51" t="s">
        <v>243</v>
      </c>
    </row>
    <row r="59" spans="47:48">
      <c r="AU59" s="51" t="s">
        <v>244</v>
      </c>
    </row>
    <row r="60" spans="47:48">
      <c r="AU60" s="51" t="s">
        <v>245</v>
      </c>
    </row>
    <row r="61" spans="47:48">
      <c r="AU61" s="51" t="s">
        <v>246</v>
      </c>
    </row>
    <row r="62" spans="47:48">
      <c r="AU62" s="51"/>
    </row>
    <row r="63" spans="47:48">
      <c r="AU63" s="52" t="s">
        <v>247</v>
      </c>
    </row>
  </sheetData>
  <sortState xmlns:xlrd2="http://schemas.microsoft.com/office/spreadsheetml/2017/richdata2" ref="G8:G19">
    <sortCondition ref="G8:G19"/>
  </sortState>
  <dataValidations count="16">
    <dataValidation type="list" allowBlank="1" showInputMessage="1" showErrorMessage="1" sqref="F3" xr:uid="{9DEEC336-C638-4A8D-987F-116884167A67}">
      <formula1>$F$8:$F$15</formula1>
    </dataValidation>
    <dataValidation type="list" allowBlank="1" showInputMessage="1" showErrorMessage="1" sqref="G3" xr:uid="{3AFEAA45-06BE-4BCF-BDA0-0FF9E2A7B6E9}">
      <formula1>$G$8:$G$20</formula1>
    </dataValidation>
    <dataValidation type="list" allowBlank="1" showInputMessage="1" showErrorMessage="1" sqref="O3" xr:uid="{F357AA3A-C78A-4F9F-A99A-CD46E1C9089B}">
      <formula1>$O$8:$O$12</formula1>
    </dataValidation>
    <dataValidation type="list" allowBlank="1" showInputMessage="1" showErrorMessage="1" sqref="P3" xr:uid="{7E00798E-0580-40FD-ABC5-9AAB3A1CC0DA}">
      <formula1>$P$8:$P$14</formula1>
    </dataValidation>
    <dataValidation type="list" allowBlank="1" showInputMessage="1" showErrorMessage="1" sqref="S3" xr:uid="{5A37F549-EC0F-48DF-AD2B-4F16FBC48745}">
      <formula1>$S$8:$S$10</formula1>
    </dataValidation>
    <dataValidation type="list" allowBlank="1" showInputMessage="1" showErrorMessage="1" sqref="Z3" xr:uid="{94150D72-38D2-4888-9B75-6B5C6A334B5D}">
      <formula1>$Z$8:$Z$24</formula1>
    </dataValidation>
    <dataValidation type="list" allowBlank="1" showInputMessage="1" showErrorMessage="1" sqref="AA3" xr:uid="{078D5FD4-8E5D-4A23-AE1C-1B68D27ED776}">
      <formula1>$AA$8:$AA$11</formula1>
    </dataValidation>
    <dataValidation type="list" allowBlank="1" showInputMessage="1" showErrorMessage="1" sqref="AH3" xr:uid="{BB26E681-DA35-4951-A730-67C50890C3F8}">
      <formula1>$AH$8:$AH$14</formula1>
    </dataValidation>
    <dataValidation type="list" allowBlank="1" showInputMessage="1" showErrorMessage="1" sqref="AI3" xr:uid="{B23A5BD1-73FC-4431-9E0B-B7DA687475D4}">
      <formula1>$AI$8:$AI$14</formula1>
    </dataValidation>
    <dataValidation type="list" allowBlank="1" showInputMessage="1" showErrorMessage="1" sqref="AM3:AR3" xr:uid="{4C1CFFDD-45B5-4FE4-B0CC-77DBA29F8B96}">
      <formula1>$AM$8:$AM$9</formula1>
    </dataValidation>
    <dataValidation type="list" allowBlank="1" showInputMessage="1" showErrorMessage="1" sqref="AS3" xr:uid="{1311FD54-E3CB-410F-A032-CBF6D1D9F263}">
      <formula1>$AS$8:$AS$11</formula1>
    </dataValidation>
    <dataValidation type="list" allowBlank="1" showInputMessage="1" showErrorMessage="1" sqref="AT3" xr:uid="{98910AC8-DE25-4DDB-A85F-C1CB09B862CE}">
      <formula1>$AT$8:$AT$11</formula1>
    </dataValidation>
    <dataValidation type="list" allowBlank="1" showInputMessage="1" showErrorMessage="1" sqref="AX3" xr:uid="{31C74CE5-47CD-4185-84DF-97A494234602}">
      <formula1>$AX$8:$AX$9</formula1>
    </dataValidation>
    <dataValidation type="list" allowBlank="1" showInputMessage="1" showErrorMessage="1" sqref="AY3" xr:uid="{984D57CD-FCCF-46ED-B09F-13CE5BA1BB00}">
      <formula1>$AY$8:$AY$10</formula1>
    </dataValidation>
    <dataValidation type="list" allowBlank="1" showInputMessage="1" showErrorMessage="1" sqref="AU3" xr:uid="{E46DD612-0BC0-40CE-BCC6-97ACA97EE2C7}">
      <formula1>$AU$8:$AU$61</formula1>
    </dataValidation>
    <dataValidation type="list" allowBlank="1" showInputMessage="1" showErrorMessage="1" sqref="AW3" xr:uid="{C855C515-C289-4637-8668-A12F522030E2}">
      <formula1>$AW$7:$AW$35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06C71-6121-4AEA-9305-33C2514F669B}">
  <dimension ref="A1:O49"/>
  <sheetViews>
    <sheetView showGridLines="0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3" sqref="A13"/>
    </sheetView>
  </sheetViews>
  <sheetFormatPr baseColWidth="10" defaultColWidth="11.42578125" defaultRowHeight="15" customHeight="1"/>
  <cols>
    <col min="1" max="1" width="1.28515625" style="3" customWidth="1"/>
    <col min="2" max="2" width="49.28515625" style="7" customWidth="1"/>
    <col min="3" max="3" width="19" style="3" customWidth="1"/>
    <col min="4" max="4" width="13.28515625" style="7" bestFit="1" customWidth="1"/>
    <col min="5" max="5" width="14.28515625" style="7" customWidth="1"/>
    <col min="6" max="6" width="12.140625" style="7" customWidth="1"/>
    <col min="7" max="7" width="11.28515625" style="7" customWidth="1"/>
    <col min="8" max="8" width="13.28515625" style="7" customWidth="1"/>
    <col min="9" max="9" width="10.28515625" style="7" customWidth="1"/>
    <col min="10" max="10" width="11.42578125" style="7" customWidth="1"/>
    <col min="11" max="11" width="12.85546875" style="7" bestFit="1" customWidth="1"/>
    <col min="12" max="12" width="13.85546875" style="7" bestFit="1" customWidth="1"/>
    <col min="13" max="13" width="16" style="7" bestFit="1" customWidth="1"/>
    <col min="14" max="14" width="10.7109375" style="7" customWidth="1"/>
    <col min="15" max="15" width="17.42578125" style="3" customWidth="1"/>
    <col min="16" max="24" width="11.42578125" style="7" customWidth="1"/>
    <col min="25" max="16384" width="11.42578125" style="7"/>
  </cols>
  <sheetData>
    <row r="1" spans="1:15" ht="15" customHeight="1">
      <c r="B1" s="4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5"/>
    </row>
    <row r="2" spans="1:15" ht="15" customHeight="1">
      <c r="B2" s="8"/>
      <c r="C2" s="9"/>
      <c r="D2" s="10">
        <v>1261</v>
      </c>
      <c r="E2" s="11"/>
      <c r="F2" s="10"/>
      <c r="G2" s="10"/>
      <c r="H2" s="10"/>
      <c r="I2" s="11"/>
      <c r="J2" s="12"/>
      <c r="K2" s="10"/>
      <c r="L2" s="10"/>
      <c r="M2" s="10"/>
      <c r="N2" s="10"/>
      <c r="O2" s="5"/>
    </row>
    <row r="3" spans="1:15" ht="15" customHeight="1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spans="1:15" ht="15" customHeight="1">
      <c r="B4" s="120" t="s">
        <v>248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</row>
    <row r="5" spans="1:15" ht="15" customHeight="1">
      <c r="B5" s="13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1:15" s="18" customFormat="1" ht="34.5" customHeight="1">
      <c r="A6" s="17"/>
      <c r="B6" s="54" t="s">
        <v>249</v>
      </c>
      <c r="C6" s="55" t="s">
        <v>58</v>
      </c>
      <c r="D6" s="55" t="s">
        <v>250</v>
      </c>
      <c r="E6" s="55" t="s">
        <v>251</v>
      </c>
      <c r="F6" s="55" t="s">
        <v>252</v>
      </c>
      <c r="G6" s="55" t="s">
        <v>253</v>
      </c>
      <c r="H6" s="55" t="s">
        <v>254</v>
      </c>
      <c r="I6" s="55" t="s">
        <v>255</v>
      </c>
      <c r="J6" s="55" t="s">
        <v>256</v>
      </c>
      <c r="K6" s="55" t="s">
        <v>257</v>
      </c>
      <c r="L6" s="55" t="s">
        <v>258</v>
      </c>
      <c r="M6" s="55" t="s">
        <v>259</v>
      </c>
      <c r="N6" s="55" t="s">
        <v>260</v>
      </c>
      <c r="O6" s="56" t="s">
        <v>261</v>
      </c>
    </row>
    <row r="7" spans="1:15" ht="15" customHeight="1">
      <c r="B7" s="61" t="s">
        <v>262</v>
      </c>
      <c r="C7" s="58">
        <v>1135</v>
      </c>
      <c r="D7" s="59">
        <v>1540</v>
      </c>
      <c r="E7" s="59">
        <v>1370</v>
      </c>
      <c r="F7" s="59">
        <v>986</v>
      </c>
      <c r="G7" s="59">
        <v>938</v>
      </c>
      <c r="H7" s="59">
        <v>1419</v>
      </c>
      <c r="I7" s="59">
        <v>1150</v>
      </c>
      <c r="J7" s="59">
        <f>729+483</f>
        <v>1212</v>
      </c>
      <c r="K7" s="59">
        <v>1005</v>
      </c>
      <c r="L7" s="59">
        <v>1094</v>
      </c>
      <c r="M7" s="59">
        <v>973</v>
      </c>
      <c r="N7" s="59">
        <v>777</v>
      </c>
      <c r="O7" s="60">
        <f>SUM(C7:N7)</f>
        <v>13599</v>
      </c>
    </row>
    <row r="8" spans="1:15" s="20" customFormat="1" ht="15" customHeight="1">
      <c r="A8" s="19"/>
      <c r="B8" s="57" t="s">
        <v>263</v>
      </c>
      <c r="C8" s="59">
        <v>1126</v>
      </c>
      <c r="D8" s="59">
        <v>1523</v>
      </c>
      <c r="E8" s="62">
        <v>1365</v>
      </c>
      <c r="F8" s="62">
        <v>982</v>
      </c>
      <c r="G8" s="62">
        <v>936</v>
      </c>
      <c r="H8" s="62">
        <v>1407</v>
      </c>
      <c r="I8" s="59">
        <v>1139</v>
      </c>
      <c r="J8" s="59">
        <f>721+481</f>
        <v>1202</v>
      </c>
      <c r="K8" s="62">
        <v>999</v>
      </c>
      <c r="L8" s="62">
        <v>1087</v>
      </c>
      <c r="M8" s="62">
        <v>966</v>
      </c>
      <c r="N8" s="62">
        <v>768</v>
      </c>
      <c r="O8" s="60">
        <f>SUM(C8:N8)</f>
        <v>13500</v>
      </c>
    </row>
    <row r="9" spans="1:15" ht="15" customHeight="1">
      <c r="B9" s="57" t="s">
        <v>264</v>
      </c>
      <c r="C9" s="62">
        <v>1098</v>
      </c>
      <c r="D9" s="62">
        <v>1473</v>
      </c>
      <c r="E9" s="59">
        <v>1361</v>
      </c>
      <c r="F9" s="59">
        <v>966</v>
      </c>
      <c r="G9" s="59">
        <v>931</v>
      </c>
      <c r="H9" s="59">
        <v>1368</v>
      </c>
      <c r="I9" s="59">
        <v>1110</v>
      </c>
      <c r="J9" s="59">
        <f>709+462</f>
        <v>1171</v>
      </c>
      <c r="K9" s="59">
        <v>983</v>
      </c>
      <c r="L9" s="59">
        <v>1062</v>
      </c>
      <c r="M9" s="59">
        <v>938</v>
      </c>
      <c r="N9" s="59">
        <v>742</v>
      </c>
      <c r="O9" s="60">
        <f>SUM(C9:N9)</f>
        <v>13203</v>
      </c>
    </row>
    <row r="10" spans="1:15" ht="15" customHeight="1">
      <c r="B10" s="57" t="s">
        <v>265</v>
      </c>
      <c r="C10" s="59">
        <v>9</v>
      </c>
      <c r="D10" s="59">
        <v>17</v>
      </c>
      <c r="E10" s="59">
        <v>5</v>
      </c>
      <c r="F10" s="59">
        <v>4</v>
      </c>
      <c r="G10" s="59">
        <v>2</v>
      </c>
      <c r="H10" s="59">
        <v>12</v>
      </c>
      <c r="I10" s="59">
        <v>11</v>
      </c>
      <c r="J10" s="59">
        <v>10</v>
      </c>
      <c r="K10" s="59">
        <v>6</v>
      </c>
      <c r="L10" s="59">
        <v>7</v>
      </c>
      <c r="M10" s="59">
        <v>7</v>
      </c>
      <c r="N10" s="59">
        <v>9</v>
      </c>
      <c r="O10" s="60">
        <f>SUM(C10:N10)</f>
        <v>99</v>
      </c>
    </row>
    <row r="11" spans="1:15" ht="15" customHeight="1">
      <c r="B11" s="63" t="s">
        <v>266</v>
      </c>
      <c r="C11" s="64">
        <v>0.96740000000000004</v>
      </c>
      <c r="D11" s="64">
        <v>0.95599999999999996</v>
      </c>
      <c r="E11" s="64">
        <v>0.99150000000000005</v>
      </c>
      <c r="F11" s="64">
        <v>0.97970000000000002</v>
      </c>
      <c r="G11" s="64">
        <v>0.99409999999999998</v>
      </c>
      <c r="H11" s="64">
        <v>0.96405919661733619</v>
      </c>
      <c r="I11" s="64">
        <v>0.9738</v>
      </c>
      <c r="J11" s="64">
        <v>0.9718</v>
      </c>
      <c r="K11" s="64">
        <v>0.98398398398398401</v>
      </c>
      <c r="L11" s="64">
        <v>0.97699999999999998</v>
      </c>
      <c r="M11" s="64">
        <v>0.97271274911806671</v>
      </c>
      <c r="N11" s="64">
        <v>0.97419999999999995</v>
      </c>
      <c r="O11" s="65">
        <f>AVERAGE(C11:N11)</f>
        <v>0.97552132747661557</v>
      </c>
    </row>
    <row r="12" spans="1:15" ht="15" customHeight="1">
      <c r="A12" s="3">
        <v>0</v>
      </c>
      <c r="B12" s="63" t="s">
        <v>267</v>
      </c>
      <c r="C12" s="64">
        <v>0.99209999999999998</v>
      </c>
      <c r="D12" s="64">
        <v>0.98799999999999999</v>
      </c>
      <c r="E12" s="64">
        <v>0.99529999999999996</v>
      </c>
      <c r="F12" s="64">
        <v>0.99619999999999997</v>
      </c>
      <c r="G12" s="64">
        <v>0.99829999999999997</v>
      </c>
      <c r="H12" s="64">
        <v>0.9915433403805497</v>
      </c>
      <c r="I12" s="64">
        <v>0.99088107812108439</v>
      </c>
      <c r="J12" s="64">
        <v>0.99239999999999995</v>
      </c>
      <c r="K12" s="64">
        <v>0.99402985074626871</v>
      </c>
      <c r="L12" s="64">
        <v>0.99360000000000004</v>
      </c>
      <c r="M12" s="64">
        <v>0.9947435897435899</v>
      </c>
      <c r="N12" s="64">
        <v>0.99539999999999995</v>
      </c>
      <c r="O12" s="65">
        <f>AVERAGE(C12:N12)</f>
        <v>0.99354148824929123</v>
      </c>
    </row>
    <row r="13" spans="1:15" ht="15" customHeight="1">
      <c r="B13" s="63" t="s">
        <v>268</v>
      </c>
      <c r="C13" s="64">
        <v>0.01</v>
      </c>
      <c r="D13" s="64">
        <v>1.2E-2</v>
      </c>
      <c r="E13" s="64">
        <v>4.7000000000000002E-3</v>
      </c>
      <c r="F13" s="64">
        <v>3.8E-3</v>
      </c>
      <c r="G13" s="64">
        <v>1.6999999999999999E-3</v>
      </c>
      <c r="H13" s="64">
        <v>8.4566596194503175E-3</v>
      </c>
      <c r="I13" s="64">
        <v>9.1000000000000004E-3</v>
      </c>
      <c r="J13" s="64">
        <v>7.6E-3</v>
      </c>
      <c r="K13" s="64">
        <v>5.9701492537313433E-3</v>
      </c>
      <c r="L13" s="64">
        <v>6.4000000000000003E-3</v>
      </c>
      <c r="M13" s="64">
        <v>5.2564102564102563E-3</v>
      </c>
      <c r="N13" s="64">
        <v>4.5999999999999999E-3</v>
      </c>
      <c r="O13" s="65">
        <f>AVERAGE(C13:N13)</f>
        <v>6.6319349274659945E-3</v>
      </c>
    </row>
    <row r="14" spans="1:15" ht="15" customHeight="1">
      <c r="B14" s="57" t="s">
        <v>269</v>
      </c>
      <c r="C14" s="66">
        <v>9.0162037037037034E-3</v>
      </c>
      <c r="D14" s="66">
        <v>9.0624999999999994E-3</v>
      </c>
      <c r="E14" s="67">
        <v>8.2986111111111108E-3</v>
      </c>
      <c r="F14" s="67">
        <v>8.8541666666666664E-3</v>
      </c>
      <c r="G14" s="67">
        <v>8.7152777777777784E-3</v>
      </c>
      <c r="H14" s="67">
        <v>8.773148148148148E-3</v>
      </c>
      <c r="I14" s="67">
        <v>8.1597222222222227E-3</v>
      </c>
      <c r="J14" s="67">
        <v>7.4189814814814813E-3</v>
      </c>
      <c r="K14" s="67">
        <v>6.7708333333333336E-3</v>
      </c>
      <c r="L14" s="67">
        <v>7.2916666666666659E-3</v>
      </c>
      <c r="M14" s="67">
        <v>8.1597222222222227E-3</v>
      </c>
      <c r="N14" s="67">
        <v>8.4490740740740741E-3</v>
      </c>
      <c r="O14" s="68">
        <f>+AVERAGE(C14:N14)</f>
        <v>8.2474922839506169E-3</v>
      </c>
    </row>
    <row r="15" spans="1:15" ht="15" customHeight="1">
      <c r="B15" s="61" t="s">
        <v>270</v>
      </c>
      <c r="C15" s="66">
        <v>4.2824074074074075E-4</v>
      </c>
      <c r="D15" s="66">
        <v>4.9768518518518521E-4</v>
      </c>
      <c r="E15" s="66">
        <v>5.5555555555555556E-4</v>
      </c>
      <c r="F15" s="66">
        <v>5.4398148148148144E-4</v>
      </c>
      <c r="G15" s="66">
        <v>4.8611111111111104E-4</v>
      </c>
      <c r="H15" s="66">
        <v>6.4814814814814813E-4</v>
      </c>
      <c r="I15" s="66">
        <v>5.9027777777777778E-4</v>
      </c>
      <c r="J15" s="66">
        <v>6.5972222222222213E-4</v>
      </c>
      <c r="K15" s="66">
        <v>6.2500000000000001E-4</v>
      </c>
      <c r="L15" s="66">
        <v>6.5972222222222213E-4</v>
      </c>
      <c r="M15" s="66">
        <v>6.018518518518519E-4</v>
      </c>
      <c r="N15" s="66">
        <v>7.7546296296296304E-4</v>
      </c>
      <c r="O15" s="68">
        <f>+AVERAGE(C15:N15)</f>
        <v>5.8931327160493825E-4</v>
      </c>
    </row>
    <row r="16" spans="1:15" ht="15" customHeight="1">
      <c r="B16" s="57" t="s">
        <v>271</v>
      </c>
      <c r="C16" s="66">
        <v>1.0416666666666667E-3</v>
      </c>
      <c r="D16" s="66">
        <v>1.3657407407407409E-3</v>
      </c>
      <c r="E16" s="66">
        <v>1.1342592592592591E-3</v>
      </c>
      <c r="F16" s="66">
        <v>1.0648148148148147E-3</v>
      </c>
      <c r="G16" s="66">
        <v>1.0069444444444444E-3</v>
      </c>
      <c r="H16" s="66">
        <v>1.3541666666666667E-3</v>
      </c>
      <c r="I16" s="66">
        <v>1.25E-3</v>
      </c>
      <c r="J16" s="66">
        <v>1.0648148148148147E-3</v>
      </c>
      <c r="K16" s="66">
        <v>9.4907407407407408E-4</v>
      </c>
      <c r="L16" s="66">
        <v>8.6805555555555551E-4</v>
      </c>
      <c r="M16" s="66">
        <v>1.2384259259259258E-3</v>
      </c>
      <c r="N16" s="66">
        <v>1.0995370370370371E-3</v>
      </c>
      <c r="O16" s="68">
        <f>+AVERAGE(C16:N16)</f>
        <v>1.1197916666666667E-3</v>
      </c>
    </row>
    <row r="17" spans="2:15" ht="15" customHeight="1">
      <c r="B17" s="57" t="s">
        <v>272</v>
      </c>
      <c r="C17" s="66">
        <v>5.0000000000000001E-3</v>
      </c>
      <c r="D17" s="66">
        <v>7.2916666666666659E-3</v>
      </c>
      <c r="E17" s="66">
        <v>7.4189814814814813E-3</v>
      </c>
      <c r="F17" s="66">
        <v>7.789351851851852E-3</v>
      </c>
      <c r="G17" s="66">
        <v>6.0995370370370361E-3</v>
      </c>
      <c r="H17" s="66">
        <v>4.7106481481481478E-3</v>
      </c>
      <c r="I17" s="66">
        <v>4.0856481481481481E-3</v>
      </c>
      <c r="J17" s="66">
        <v>5.3935185185185188E-3</v>
      </c>
      <c r="K17" s="66">
        <v>5.37037037037037E-3</v>
      </c>
      <c r="L17" s="66">
        <v>5.4861111111111117E-3</v>
      </c>
      <c r="M17" s="66">
        <v>7.0023148148148154E-3</v>
      </c>
      <c r="N17" s="66">
        <v>5.9606481481481489E-3</v>
      </c>
      <c r="O17" s="68">
        <f>+AVERAGE(C17:N17)</f>
        <v>5.9673996913580246E-3</v>
      </c>
    </row>
    <row r="21" spans="2:15" ht="15" customHeight="1">
      <c r="B21" s="120" t="s">
        <v>273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</row>
    <row r="22" spans="2:15" ht="15" customHeight="1">
      <c r="B22" s="13"/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</row>
    <row r="23" spans="2:15" ht="15" customHeight="1">
      <c r="B23" s="54" t="s">
        <v>274</v>
      </c>
      <c r="C23" s="55" t="s">
        <v>58</v>
      </c>
      <c r="D23" s="55" t="s">
        <v>250</v>
      </c>
      <c r="E23" s="55" t="s">
        <v>251</v>
      </c>
      <c r="F23" s="55" t="s">
        <v>252</v>
      </c>
      <c r="G23" s="55" t="s">
        <v>253</v>
      </c>
      <c r="H23" s="55" t="s">
        <v>254</v>
      </c>
      <c r="I23" s="55" t="s">
        <v>255</v>
      </c>
      <c r="J23" s="55" t="s">
        <v>256</v>
      </c>
      <c r="K23" s="55" t="s">
        <v>257</v>
      </c>
      <c r="L23" s="55" t="s">
        <v>258</v>
      </c>
      <c r="M23" s="55" t="s">
        <v>259</v>
      </c>
      <c r="N23" s="55" t="s">
        <v>260</v>
      </c>
      <c r="O23" s="56" t="s">
        <v>261</v>
      </c>
    </row>
    <row r="24" spans="2:15" ht="15" customHeight="1">
      <c r="B24" s="61" t="s">
        <v>262</v>
      </c>
      <c r="C24" s="58">
        <v>913</v>
      </c>
      <c r="D24" s="59">
        <v>870</v>
      </c>
      <c r="E24" s="59">
        <v>1053</v>
      </c>
      <c r="F24" s="59">
        <v>1035</v>
      </c>
      <c r="G24" s="59">
        <v>1225</v>
      </c>
      <c r="H24" s="59">
        <v>940</v>
      </c>
      <c r="I24" s="59">
        <v>1061</v>
      </c>
      <c r="J24" s="59">
        <v>1088</v>
      </c>
      <c r="K24" s="59">
        <v>1194</v>
      </c>
      <c r="L24" s="59">
        <v>1238</v>
      </c>
      <c r="M24" s="59">
        <v>1119</v>
      </c>
      <c r="N24" s="59">
        <v>679</v>
      </c>
      <c r="O24" s="60">
        <f>SUM(C24:N24)</f>
        <v>12415</v>
      </c>
    </row>
    <row r="25" spans="2:15" ht="15" customHeight="1">
      <c r="B25" s="57" t="s">
        <v>263</v>
      </c>
      <c r="C25" s="59">
        <v>901</v>
      </c>
      <c r="D25" s="59">
        <v>859</v>
      </c>
      <c r="E25" s="62">
        <v>1039</v>
      </c>
      <c r="F25" s="62">
        <v>1023</v>
      </c>
      <c r="G25" s="62">
        <v>1213</v>
      </c>
      <c r="H25" s="62">
        <v>931</v>
      </c>
      <c r="I25" s="59">
        <v>1052</v>
      </c>
      <c r="J25" s="59">
        <v>1079</v>
      </c>
      <c r="K25" s="62">
        <v>1187</v>
      </c>
      <c r="L25" s="62">
        <v>1229</v>
      </c>
      <c r="M25" s="62">
        <v>1110</v>
      </c>
      <c r="N25" s="62">
        <v>673</v>
      </c>
      <c r="O25" s="60">
        <f>SUM(C25:N25)</f>
        <v>12296</v>
      </c>
    </row>
    <row r="26" spans="2:15" ht="15" customHeight="1">
      <c r="B26" s="57" t="s">
        <v>264</v>
      </c>
      <c r="C26" s="62">
        <v>857</v>
      </c>
      <c r="D26" s="62">
        <v>835</v>
      </c>
      <c r="E26" s="59">
        <v>1012</v>
      </c>
      <c r="F26" s="59">
        <v>997</v>
      </c>
      <c r="G26" s="59">
        <v>1158</v>
      </c>
      <c r="H26" s="59">
        <v>846</v>
      </c>
      <c r="I26" s="59">
        <v>1039</v>
      </c>
      <c r="J26" s="59">
        <v>1067</v>
      </c>
      <c r="K26" s="59">
        <v>1180</v>
      </c>
      <c r="L26" s="59">
        <v>1221</v>
      </c>
      <c r="M26" s="59">
        <v>1098</v>
      </c>
      <c r="N26" s="59">
        <v>655</v>
      </c>
      <c r="O26" s="60">
        <f>SUM(C26:N26)</f>
        <v>11965</v>
      </c>
    </row>
    <row r="27" spans="2:15" ht="15" customHeight="1">
      <c r="B27" s="57" t="s">
        <v>275</v>
      </c>
      <c r="C27" s="59">
        <v>12</v>
      </c>
      <c r="D27" s="59">
        <v>11</v>
      </c>
      <c r="E27" s="59">
        <v>14</v>
      </c>
      <c r="F27" s="59">
        <v>12</v>
      </c>
      <c r="G27" s="59">
        <v>12</v>
      </c>
      <c r="H27" s="59">
        <v>9</v>
      </c>
      <c r="I27" s="59">
        <v>9</v>
      </c>
      <c r="J27" s="59">
        <v>9</v>
      </c>
      <c r="K27" s="59">
        <v>7</v>
      </c>
      <c r="L27" s="59">
        <v>9</v>
      </c>
      <c r="M27" s="59">
        <v>9</v>
      </c>
      <c r="N27" s="59">
        <v>6</v>
      </c>
      <c r="O27" s="60">
        <f>SUM(C27:N27)</f>
        <v>119</v>
      </c>
    </row>
    <row r="28" spans="2:15" ht="15" customHeight="1">
      <c r="B28" s="63" t="s">
        <v>276</v>
      </c>
      <c r="C28" s="64">
        <v>0.95120000000000005</v>
      </c>
      <c r="D28" s="64">
        <v>0.97209999999999996</v>
      </c>
      <c r="E28" s="64">
        <v>0.97399999999999998</v>
      </c>
      <c r="F28" s="64">
        <v>0.97399999999999998</v>
      </c>
      <c r="G28" s="64">
        <v>0.97</v>
      </c>
      <c r="H28" s="64">
        <v>0.97299999999999998</v>
      </c>
      <c r="I28" s="64">
        <v>0.98199999999999998</v>
      </c>
      <c r="J28" s="64">
        <v>0.96</v>
      </c>
      <c r="K28" s="64">
        <v>0.99</v>
      </c>
      <c r="L28" s="64">
        <v>0.98899999999999999</v>
      </c>
      <c r="M28" s="64">
        <v>0.96599999999999997</v>
      </c>
      <c r="N28" s="64">
        <v>0.97</v>
      </c>
      <c r="O28" s="69">
        <f>AVERAGE(C28:N28)</f>
        <v>0.97260833333333341</v>
      </c>
    </row>
    <row r="29" spans="2:15" ht="15" customHeight="1">
      <c r="B29" s="63" t="s">
        <v>277</v>
      </c>
      <c r="C29" s="64">
        <v>0.9869</v>
      </c>
      <c r="D29" s="64">
        <v>0.98740000000000006</v>
      </c>
      <c r="E29" s="64">
        <v>0.98670000000000002</v>
      </c>
      <c r="F29" s="64">
        <v>0.98799999999999999</v>
      </c>
      <c r="G29" s="64">
        <v>0.99</v>
      </c>
      <c r="H29" s="64">
        <v>0.99</v>
      </c>
      <c r="I29" s="64">
        <v>0.99199999999999999</v>
      </c>
      <c r="J29" s="64">
        <v>0.99199999999999999</v>
      </c>
      <c r="K29" s="64">
        <v>0.999</v>
      </c>
      <c r="L29" s="64">
        <v>0.99299999999999999</v>
      </c>
      <c r="M29" s="64">
        <v>0.99199999999999999</v>
      </c>
      <c r="N29" s="64">
        <v>0.99099999999999999</v>
      </c>
      <c r="O29" s="69">
        <f>AVERAGE(C29:N29)</f>
        <v>0.99066666666666681</v>
      </c>
    </row>
    <row r="30" spans="2:15" ht="15" customHeight="1">
      <c r="B30" s="63" t="s">
        <v>278</v>
      </c>
      <c r="C30" s="64">
        <v>1.3100000000000001E-2</v>
      </c>
      <c r="D30" s="64">
        <v>1.26E-2</v>
      </c>
      <c r="E30" s="64">
        <v>1.3299999999999999E-2</v>
      </c>
      <c r="F30" s="64">
        <v>1.2E-2</v>
      </c>
      <c r="G30" s="64">
        <v>0.01</v>
      </c>
      <c r="H30" s="64">
        <v>0.01</v>
      </c>
      <c r="I30" s="64">
        <v>8.0000000000000002E-3</v>
      </c>
      <c r="J30" s="64">
        <v>8.0000000000000002E-3</v>
      </c>
      <c r="K30" s="64">
        <v>1E-3</v>
      </c>
      <c r="L30" s="64">
        <v>7.0000000000000001E-3</v>
      </c>
      <c r="M30" s="64">
        <v>8.0000000000000002E-3</v>
      </c>
      <c r="N30" s="64">
        <v>8.9999999999999993E-3</v>
      </c>
      <c r="O30" s="69">
        <f>AVERAGE(C30:N30)</f>
        <v>9.3333333333333358E-3</v>
      </c>
    </row>
    <row r="31" spans="2:15" ht="15" customHeight="1">
      <c r="B31" s="57" t="s">
        <v>269</v>
      </c>
      <c r="C31" s="66">
        <v>8.3680555555555557E-3</v>
      </c>
      <c r="D31" s="66">
        <v>7.8819444444444432E-3</v>
      </c>
      <c r="E31" s="67">
        <v>8.1018518518518514E-3</v>
      </c>
      <c r="F31" s="67">
        <v>7.5694444444444446E-3</v>
      </c>
      <c r="G31" s="67">
        <v>7.951388888888888E-3</v>
      </c>
      <c r="H31" s="67">
        <v>8.5532407407407415E-3</v>
      </c>
      <c r="I31" s="67">
        <v>8.7499999999999991E-3</v>
      </c>
      <c r="J31" s="67">
        <v>1.2256944444444444E-2</v>
      </c>
      <c r="K31" s="67">
        <v>8.518518518518519E-3</v>
      </c>
      <c r="L31" s="67">
        <v>6.6550925925925935E-3</v>
      </c>
      <c r="M31" s="67">
        <v>6.8865740740740736E-3</v>
      </c>
      <c r="N31" s="67">
        <v>6.9097222222222225E-3</v>
      </c>
      <c r="O31" s="68">
        <f>+AVERAGE(C31:N31)</f>
        <v>8.2002314814814802E-3</v>
      </c>
    </row>
    <row r="32" spans="2:15" ht="15" customHeight="1">
      <c r="B32" s="61" t="s">
        <v>270</v>
      </c>
      <c r="C32" s="66">
        <v>6.134259259259259E-4</v>
      </c>
      <c r="D32" s="66">
        <v>5.5555555555555556E-4</v>
      </c>
      <c r="E32" s="67">
        <v>4.9768518518518521E-4</v>
      </c>
      <c r="F32" s="67">
        <v>5.2083333333333333E-4</v>
      </c>
      <c r="G32" s="67">
        <v>4.7453703703703704E-4</v>
      </c>
      <c r="H32" s="67">
        <v>1.5046296296296297E-4</v>
      </c>
      <c r="I32" s="67">
        <v>4.2824074074074075E-4</v>
      </c>
      <c r="J32" s="67">
        <v>4.8611111111111104E-4</v>
      </c>
      <c r="K32" s="67">
        <v>6.018518518518519E-4</v>
      </c>
      <c r="L32" s="67">
        <v>4.5138888888888892E-4</v>
      </c>
      <c r="M32" s="67">
        <v>4.1666666666666669E-4</v>
      </c>
      <c r="N32" s="67">
        <v>5.5555555555555556E-4</v>
      </c>
      <c r="O32" s="68">
        <f>+AVERAGE(C32:N32)</f>
        <v>4.7935956790123461E-4</v>
      </c>
    </row>
    <row r="33" spans="2:15" ht="15" customHeight="1">
      <c r="B33" s="57" t="s">
        <v>271</v>
      </c>
      <c r="C33" s="66">
        <v>9.6064814814814808E-4</v>
      </c>
      <c r="D33" s="66">
        <v>1.0995370370370371E-3</v>
      </c>
      <c r="E33" s="67">
        <v>1.1342592592592591E-3</v>
      </c>
      <c r="F33" s="67">
        <v>1.0532407407407407E-3</v>
      </c>
      <c r="G33" s="67">
        <v>1.0300925925925926E-3</v>
      </c>
      <c r="H33" s="67">
        <v>1.0648148148148147E-3</v>
      </c>
      <c r="I33" s="67">
        <v>9.8379629629629642E-4</v>
      </c>
      <c r="J33" s="67">
        <v>9.0277777777777784E-4</v>
      </c>
      <c r="K33" s="67">
        <v>1.0069444444444444E-3</v>
      </c>
      <c r="L33" s="67">
        <v>1.0879629629629629E-3</v>
      </c>
      <c r="M33" s="67" t="s">
        <v>279</v>
      </c>
      <c r="N33" s="67" t="s">
        <v>280</v>
      </c>
      <c r="O33" s="68">
        <f>+AVERAGE(C33:N33)</f>
        <v>1.0324074074074074E-3</v>
      </c>
    </row>
    <row r="36" spans="2:15" ht="15" customHeight="1"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</row>
    <row r="37" spans="2:15" ht="15" customHeight="1">
      <c r="B37" s="120" t="s">
        <v>281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</row>
    <row r="38" spans="2:15" ht="15" customHeight="1">
      <c r="B38" s="13"/>
      <c r="C38" s="14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16"/>
    </row>
    <row r="39" spans="2:15" ht="15" customHeight="1">
      <c r="B39" s="54" t="s">
        <v>274</v>
      </c>
      <c r="C39" s="55" t="s">
        <v>58</v>
      </c>
      <c r="D39" s="55" t="s">
        <v>250</v>
      </c>
      <c r="E39" s="55" t="s">
        <v>251</v>
      </c>
      <c r="F39" s="55" t="s">
        <v>252</v>
      </c>
      <c r="G39" s="55" t="s">
        <v>253</v>
      </c>
      <c r="H39" s="55" t="s">
        <v>254</v>
      </c>
      <c r="I39" s="55" t="s">
        <v>255</v>
      </c>
      <c r="J39" s="55" t="s">
        <v>256</v>
      </c>
      <c r="K39" s="55" t="s">
        <v>257</v>
      </c>
      <c r="L39" s="55" t="s">
        <v>258</v>
      </c>
      <c r="M39" s="55" t="s">
        <v>259</v>
      </c>
      <c r="N39" s="55" t="s">
        <v>260</v>
      </c>
      <c r="O39" s="56" t="s">
        <v>261</v>
      </c>
    </row>
    <row r="40" spans="2:15" ht="15" customHeight="1">
      <c r="B40" s="61" t="s">
        <v>262</v>
      </c>
      <c r="C40" s="58">
        <v>847</v>
      </c>
      <c r="D40" s="59">
        <v>814</v>
      </c>
      <c r="E40" s="59">
        <v>974</v>
      </c>
      <c r="F40" s="59">
        <v>842</v>
      </c>
      <c r="G40" s="59">
        <v>1049</v>
      </c>
      <c r="H40" s="59">
        <v>918</v>
      </c>
      <c r="I40" s="59">
        <v>841</v>
      </c>
      <c r="J40" s="59">
        <v>1121</v>
      </c>
      <c r="K40" s="59">
        <v>1137</v>
      </c>
      <c r="L40" s="59">
        <v>1118</v>
      </c>
      <c r="M40" s="59">
        <v>1022</v>
      </c>
      <c r="N40" s="59">
        <v>876</v>
      </c>
      <c r="O40" s="60">
        <f>SUM(C40:N40)</f>
        <v>11559</v>
      </c>
    </row>
    <row r="41" spans="2:15" ht="15" customHeight="1">
      <c r="B41" s="57" t="s">
        <v>263</v>
      </c>
      <c r="C41" s="59">
        <v>836</v>
      </c>
      <c r="D41" s="59">
        <v>805</v>
      </c>
      <c r="E41" s="62">
        <v>967</v>
      </c>
      <c r="F41" s="62">
        <v>833</v>
      </c>
      <c r="G41" s="62">
        <v>1039</v>
      </c>
      <c r="H41" s="62">
        <v>911</v>
      </c>
      <c r="I41" s="59">
        <v>833</v>
      </c>
      <c r="J41" s="59">
        <v>1114</v>
      </c>
      <c r="K41" s="62">
        <v>1128</v>
      </c>
      <c r="L41" s="62">
        <v>1113</v>
      </c>
      <c r="M41" s="62">
        <v>1015</v>
      </c>
      <c r="N41" s="62">
        <v>869</v>
      </c>
      <c r="O41" s="60">
        <f>SUM(C41:N41)</f>
        <v>11463</v>
      </c>
    </row>
    <row r="42" spans="2:15" ht="15" customHeight="1">
      <c r="B42" s="57" t="s">
        <v>264</v>
      </c>
      <c r="C42" s="62">
        <v>835</v>
      </c>
      <c r="D42" s="62">
        <v>803</v>
      </c>
      <c r="E42" s="59">
        <v>957</v>
      </c>
      <c r="F42" s="59">
        <v>832</v>
      </c>
      <c r="G42" s="59">
        <v>1035</v>
      </c>
      <c r="H42" s="59">
        <v>908</v>
      </c>
      <c r="I42" s="59">
        <v>816.34</v>
      </c>
      <c r="J42" s="59">
        <f>+J41*98%</f>
        <v>1091.72</v>
      </c>
      <c r="K42" s="59">
        <v>1105</v>
      </c>
      <c r="L42" s="59">
        <v>1098</v>
      </c>
      <c r="M42" s="59">
        <v>1003</v>
      </c>
      <c r="N42" s="59">
        <v>861</v>
      </c>
      <c r="O42" s="60">
        <f>SUM(C42:N42)</f>
        <v>11345.060000000001</v>
      </c>
    </row>
    <row r="43" spans="2:15" ht="15" customHeight="1">
      <c r="B43" s="57" t="s">
        <v>275</v>
      </c>
      <c r="C43" s="59">
        <f t="shared" ref="C43:M43" si="0">+C40-C41</f>
        <v>11</v>
      </c>
      <c r="D43" s="59">
        <f t="shared" si="0"/>
        <v>9</v>
      </c>
      <c r="E43" s="59">
        <f t="shared" si="0"/>
        <v>7</v>
      </c>
      <c r="F43" s="59">
        <f t="shared" si="0"/>
        <v>9</v>
      </c>
      <c r="G43" s="59">
        <f t="shared" si="0"/>
        <v>10</v>
      </c>
      <c r="H43" s="59">
        <f t="shared" si="0"/>
        <v>7</v>
      </c>
      <c r="I43" s="59">
        <f t="shared" si="0"/>
        <v>8</v>
      </c>
      <c r="J43" s="59">
        <f t="shared" si="0"/>
        <v>7</v>
      </c>
      <c r="K43" s="59">
        <f t="shared" si="0"/>
        <v>9</v>
      </c>
      <c r="L43" s="59">
        <f t="shared" si="0"/>
        <v>5</v>
      </c>
      <c r="M43" s="59">
        <f t="shared" si="0"/>
        <v>7</v>
      </c>
      <c r="N43" s="59">
        <f>+N40-N41</f>
        <v>7</v>
      </c>
      <c r="O43" s="60">
        <f>SUM(C43:N43)</f>
        <v>96</v>
      </c>
    </row>
    <row r="44" spans="2:15" ht="15" customHeight="1">
      <c r="B44" s="63" t="s">
        <v>276</v>
      </c>
      <c r="C44" s="64">
        <v>0.99099999999999999</v>
      </c>
      <c r="D44" s="64">
        <v>0.98899999999999999</v>
      </c>
      <c r="E44" s="64">
        <v>1</v>
      </c>
      <c r="F44" s="64">
        <v>1</v>
      </c>
      <c r="G44" s="64">
        <v>1</v>
      </c>
      <c r="H44" s="64">
        <v>1</v>
      </c>
      <c r="I44" s="64">
        <v>1</v>
      </c>
      <c r="J44" s="64">
        <v>1</v>
      </c>
      <c r="K44" s="64">
        <v>1</v>
      </c>
      <c r="L44" s="64">
        <v>1</v>
      </c>
      <c r="M44" s="64">
        <v>1</v>
      </c>
      <c r="N44" s="64">
        <v>1</v>
      </c>
      <c r="O44" s="69">
        <f>AVERAGE(C44:N44)</f>
        <v>0.99833333333333341</v>
      </c>
    </row>
    <row r="45" spans="2:15" ht="15" customHeight="1">
      <c r="B45" s="63" t="s">
        <v>277</v>
      </c>
      <c r="C45" s="64">
        <v>0.999</v>
      </c>
      <c r="D45" s="64">
        <v>0.999</v>
      </c>
      <c r="E45" s="64">
        <v>0.99299999999999999</v>
      </c>
      <c r="F45" s="64">
        <v>0.98899999999999999</v>
      </c>
      <c r="G45" s="64">
        <v>0.99</v>
      </c>
      <c r="H45" s="64">
        <v>0.99199999999999999</v>
      </c>
      <c r="I45" s="64">
        <v>0.99199999999999999</v>
      </c>
      <c r="J45" s="64">
        <v>0.99399999999999999</v>
      </c>
      <c r="K45" s="64">
        <v>0.99199999999999999</v>
      </c>
      <c r="L45" s="64">
        <v>0.996</v>
      </c>
      <c r="M45" s="64">
        <v>0.99199999999999999</v>
      </c>
      <c r="N45" s="64">
        <v>0.99200913242009137</v>
      </c>
      <c r="O45" s="69">
        <f>AVERAGE(C45:N45)</f>
        <v>0.99333409436834108</v>
      </c>
    </row>
    <row r="46" spans="2:15" ht="15" customHeight="1">
      <c r="B46" s="63" t="s">
        <v>278</v>
      </c>
      <c r="C46" s="64">
        <v>0</v>
      </c>
      <c r="D46" s="64">
        <v>1E-4</v>
      </c>
      <c r="E46" s="64">
        <v>6.9999999999999999E-4</v>
      </c>
      <c r="F46" s="64">
        <v>1.0999999999999999E-2</v>
      </c>
      <c r="G46" s="64">
        <v>0.01</v>
      </c>
      <c r="H46" s="64">
        <v>8.0000000000000002E-3</v>
      </c>
      <c r="I46" s="64">
        <v>8.0000000000000002E-3</v>
      </c>
      <c r="J46" s="64">
        <v>6.0000000000000001E-3</v>
      </c>
      <c r="K46" s="64">
        <v>8.0000000000000002E-3</v>
      </c>
      <c r="L46" s="64">
        <v>4.0000000000000001E-3</v>
      </c>
      <c r="M46" s="64">
        <v>8.0000000000000002E-3</v>
      </c>
      <c r="N46" s="64">
        <v>8.0552359033371698E-3</v>
      </c>
      <c r="O46" s="69">
        <f>AVERAGE(C46:N46)</f>
        <v>5.987936325278098E-3</v>
      </c>
    </row>
    <row r="47" spans="2:15" ht="15" customHeight="1">
      <c r="B47" s="57" t="s">
        <v>269</v>
      </c>
      <c r="C47" s="66">
        <v>5.8449074074074072E-3</v>
      </c>
      <c r="D47" s="66">
        <v>7.7546296296296287E-3</v>
      </c>
      <c r="E47" s="66">
        <v>6.238425925925925E-3</v>
      </c>
      <c r="F47" s="66">
        <v>6.9560185185185185E-3</v>
      </c>
      <c r="G47" s="66">
        <v>7.1296296296296307E-3</v>
      </c>
      <c r="H47" s="66">
        <v>8.1481481481481474E-3</v>
      </c>
      <c r="I47" s="66">
        <v>7.7662037037037031E-3</v>
      </c>
      <c r="J47" s="66">
        <v>7.6388888888888886E-3</v>
      </c>
      <c r="K47" s="66">
        <v>7.6620370370370366E-3</v>
      </c>
      <c r="L47" s="66">
        <v>7.8125E-3</v>
      </c>
      <c r="M47" s="66">
        <v>7.743055555555556E-3</v>
      </c>
      <c r="N47" s="66">
        <v>7.7777777777777767E-3</v>
      </c>
      <c r="O47" s="68"/>
    </row>
    <row r="48" spans="2:15" ht="15" customHeight="1">
      <c r="B48" s="61" t="s">
        <v>270</v>
      </c>
      <c r="C48" s="66">
        <v>4.8611111111111104E-4</v>
      </c>
      <c r="D48" s="66">
        <v>6.5972222222222213E-4</v>
      </c>
      <c r="E48" s="66">
        <v>4.8611111111111104E-4</v>
      </c>
      <c r="F48" s="66">
        <v>7.175925925925927E-4</v>
      </c>
      <c r="G48" s="66">
        <v>1.0995370370370371E-3</v>
      </c>
      <c r="H48" s="66">
        <v>7.6388888888888893E-4</v>
      </c>
      <c r="I48" s="66">
        <v>7.175925925925927E-4</v>
      </c>
      <c r="J48" s="66">
        <v>7.0601851851851847E-4</v>
      </c>
      <c r="K48" s="66">
        <v>1.1805555555555556E-3</v>
      </c>
      <c r="L48" s="66">
        <v>1.0995370370370371E-3</v>
      </c>
      <c r="M48" s="66">
        <v>1.0185185185185186E-3</v>
      </c>
      <c r="N48" s="66">
        <v>1.0648148148148147E-3</v>
      </c>
      <c r="O48" s="68"/>
    </row>
    <row r="49" spans="2:15" ht="15" customHeight="1">
      <c r="B49" s="57" t="s">
        <v>271</v>
      </c>
      <c r="C49" s="66">
        <v>1.7708333333333332E-3</v>
      </c>
      <c r="D49" s="66">
        <v>2.2106481481481478E-3</v>
      </c>
      <c r="E49" s="66">
        <v>1.6319444444444445E-3</v>
      </c>
      <c r="F49" s="66">
        <v>2.0370370370370373E-3</v>
      </c>
      <c r="G49" s="66">
        <v>2.2685185185185182E-3</v>
      </c>
      <c r="H49" s="66">
        <v>1.9791666666666668E-3</v>
      </c>
      <c r="I49" s="66">
        <v>1.5740740740740741E-3</v>
      </c>
      <c r="J49" s="66">
        <v>1.9212962962962962E-3</v>
      </c>
      <c r="K49" s="66">
        <v>2.0601851851851853E-3</v>
      </c>
      <c r="L49" s="66">
        <v>1.8981481481481482E-3</v>
      </c>
      <c r="M49" s="66">
        <v>1.9791666666666668E-3</v>
      </c>
      <c r="N49" s="66">
        <v>1.9212962962962962E-3</v>
      </c>
      <c r="O49" s="68"/>
    </row>
  </sheetData>
  <mergeCells count="5">
    <mergeCell ref="B3:O3"/>
    <mergeCell ref="B4:O4"/>
    <mergeCell ref="B21:O21"/>
    <mergeCell ref="B36:O36"/>
    <mergeCell ref="B37:O3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DFAB5-8747-4DA8-B35E-14D1754244A7}">
  <dimension ref="B1:AI99"/>
  <sheetViews>
    <sheetView showGridLines="0" zoomScale="90" zoomScaleNormal="98" workbookViewId="0">
      <selection activeCell="B3" sqref="B3"/>
    </sheetView>
  </sheetViews>
  <sheetFormatPr baseColWidth="10" defaultColWidth="11.42578125" defaultRowHeight="15"/>
  <cols>
    <col min="1" max="1" width="2.42578125" customWidth="1"/>
    <col min="2" max="2" width="53.7109375" customWidth="1"/>
    <col min="3" max="3" width="10.140625" customWidth="1"/>
    <col min="4" max="4" width="10.7109375" bestFit="1" customWidth="1"/>
    <col min="5" max="5" width="8.85546875" bestFit="1" customWidth="1"/>
    <col min="6" max="6" width="8.28515625" customWidth="1"/>
    <col min="7" max="7" width="8.28515625" bestFit="1" customWidth="1"/>
    <col min="8" max="8" width="7.85546875" bestFit="1" customWidth="1"/>
    <col min="9" max="9" width="7.7109375" bestFit="1" customWidth="1"/>
    <col min="10" max="10" width="10.7109375" bestFit="1" customWidth="1"/>
    <col min="11" max="11" width="15.5703125" bestFit="1" customWidth="1"/>
    <col min="12" max="12" width="12.28515625" bestFit="1" customWidth="1"/>
    <col min="13" max="13" width="15.140625" bestFit="1" customWidth="1"/>
    <col min="14" max="14" width="14.28515625" bestFit="1" customWidth="1"/>
    <col min="15" max="15" width="9.28515625" bestFit="1" customWidth="1"/>
    <col min="16" max="16" width="7.7109375" bestFit="1" customWidth="1"/>
    <col min="17" max="17" width="36.140625" bestFit="1" customWidth="1"/>
    <col min="18" max="18" width="36.85546875" bestFit="1" customWidth="1"/>
  </cols>
  <sheetData>
    <row r="1" spans="2:35">
      <c r="C1" s="22"/>
      <c r="J1" s="22"/>
    </row>
    <row r="2" spans="2:35" ht="21">
      <c r="F2" s="23" t="s">
        <v>282</v>
      </c>
    </row>
    <row r="3" spans="2:35" s="7" customFormat="1" ht="30">
      <c r="B3" s="114" t="s">
        <v>283</v>
      </c>
      <c r="C3" s="54" t="s">
        <v>58</v>
      </c>
      <c r="D3" s="54" t="s">
        <v>250</v>
      </c>
      <c r="E3" s="54" t="s">
        <v>251</v>
      </c>
      <c r="F3" s="54" t="s">
        <v>252</v>
      </c>
      <c r="G3" s="54" t="s">
        <v>253</v>
      </c>
      <c r="H3" s="54" t="s">
        <v>254</v>
      </c>
      <c r="I3" s="54" t="s">
        <v>255</v>
      </c>
      <c r="J3" s="54" t="s">
        <v>256</v>
      </c>
      <c r="K3" s="54" t="s">
        <v>257</v>
      </c>
      <c r="L3" s="54" t="s">
        <v>258</v>
      </c>
      <c r="M3" s="54" t="s">
        <v>259</v>
      </c>
      <c r="N3" s="54" t="s">
        <v>260</v>
      </c>
      <c r="O3" s="54" t="s">
        <v>261</v>
      </c>
      <c r="P3" s="70" t="s">
        <v>284</v>
      </c>
      <c r="Q3" s="71" t="s">
        <v>285</v>
      </c>
      <c r="R3" s="71" t="s">
        <v>286</v>
      </c>
      <c r="S3" s="24"/>
      <c r="T3" s="24"/>
      <c r="U3" s="25"/>
      <c r="V3" s="26"/>
      <c r="W3" s="25"/>
      <c r="X3" s="25"/>
      <c r="Y3" s="24"/>
      <c r="Z3" s="24"/>
      <c r="AA3" s="24"/>
      <c r="AB3" s="24"/>
      <c r="AC3" s="24"/>
      <c r="AD3" s="24"/>
      <c r="AE3" s="24"/>
      <c r="AF3" s="6"/>
    </row>
    <row r="4" spans="2:35" s="7" customFormat="1">
      <c r="B4" s="57" t="s">
        <v>287</v>
      </c>
      <c r="C4" s="59">
        <v>0</v>
      </c>
      <c r="D4" s="59">
        <v>0</v>
      </c>
      <c r="E4" s="59">
        <v>0</v>
      </c>
      <c r="F4" s="59">
        <v>0</v>
      </c>
      <c r="G4" s="59">
        <v>0</v>
      </c>
      <c r="H4" s="59">
        <v>0</v>
      </c>
      <c r="I4" s="59">
        <v>0</v>
      </c>
      <c r="J4" s="59">
        <v>0</v>
      </c>
      <c r="K4" s="59">
        <v>0</v>
      </c>
      <c r="L4" s="59">
        <v>0</v>
      </c>
      <c r="M4" s="72">
        <v>0</v>
      </c>
      <c r="N4" s="73">
        <v>0</v>
      </c>
      <c r="O4" s="74">
        <v>0</v>
      </c>
      <c r="P4" s="75">
        <v>0</v>
      </c>
      <c r="Q4" s="76">
        <v>0</v>
      </c>
      <c r="R4" s="76">
        <v>0</v>
      </c>
      <c r="S4" s="27"/>
      <c r="T4" s="28"/>
      <c r="U4" s="29"/>
      <c r="V4" s="29"/>
      <c r="W4" s="27"/>
      <c r="X4" s="28"/>
      <c r="Y4" s="30"/>
      <c r="Z4" s="31"/>
      <c r="AA4" s="32"/>
      <c r="AB4" s="31"/>
      <c r="AC4" s="5"/>
      <c r="AD4" s="33"/>
      <c r="AE4" s="30"/>
      <c r="AF4" s="6"/>
    </row>
    <row r="5" spans="2:35" s="7" customFormat="1">
      <c r="B5" s="57" t="s">
        <v>115</v>
      </c>
      <c r="C5" s="59">
        <v>0</v>
      </c>
      <c r="D5" s="73">
        <v>0</v>
      </c>
      <c r="E5" s="73">
        <v>0</v>
      </c>
      <c r="F5" s="73">
        <v>0</v>
      </c>
      <c r="G5" s="73">
        <v>0</v>
      </c>
      <c r="H5" s="73">
        <v>0</v>
      </c>
      <c r="I5" s="73">
        <v>0</v>
      </c>
      <c r="J5" s="73">
        <v>0</v>
      </c>
      <c r="K5" s="73">
        <v>0</v>
      </c>
      <c r="L5" s="73">
        <v>0</v>
      </c>
      <c r="M5" s="72">
        <v>0</v>
      </c>
      <c r="N5" s="73">
        <v>0</v>
      </c>
      <c r="O5" s="74">
        <v>0</v>
      </c>
      <c r="P5" s="75">
        <v>0</v>
      </c>
      <c r="Q5" s="76">
        <v>0</v>
      </c>
      <c r="R5" s="76">
        <v>0</v>
      </c>
      <c r="S5" s="27"/>
      <c r="T5" s="28"/>
      <c r="U5" s="29"/>
      <c r="V5" s="29"/>
      <c r="W5" s="27"/>
      <c r="X5" s="28"/>
      <c r="Y5" s="30"/>
      <c r="Z5" s="31"/>
      <c r="AA5" s="32"/>
      <c r="AB5" s="31"/>
      <c r="AC5" s="5"/>
      <c r="AD5" s="33"/>
      <c r="AE5" s="30"/>
      <c r="AF5" s="6"/>
    </row>
    <row r="6" spans="2:35" s="7" customFormat="1">
      <c r="B6" s="57" t="s">
        <v>288</v>
      </c>
      <c r="C6" s="59">
        <v>0</v>
      </c>
      <c r="D6" s="73">
        <v>0</v>
      </c>
      <c r="E6" s="73">
        <v>0</v>
      </c>
      <c r="F6" s="73">
        <v>0</v>
      </c>
      <c r="G6" s="73">
        <v>0</v>
      </c>
      <c r="H6" s="73">
        <v>0</v>
      </c>
      <c r="I6" s="73">
        <v>0</v>
      </c>
      <c r="J6" s="73">
        <v>0</v>
      </c>
      <c r="K6" s="73">
        <v>0</v>
      </c>
      <c r="L6" s="73">
        <v>0</v>
      </c>
      <c r="M6" s="72">
        <v>0</v>
      </c>
      <c r="N6" s="73">
        <v>0</v>
      </c>
      <c r="O6" s="74">
        <v>0</v>
      </c>
      <c r="P6" s="75">
        <v>0</v>
      </c>
      <c r="Q6" s="76">
        <v>0</v>
      </c>
      <c r="R6" s="76">
        <v>0</v>
      </c>
      <c r="S6" s="27"/>
      <c r="T6" s="28"/>
      <c r="U6" s="29"/>
      <c r="V6" s="29"/>
      <c r="W6" s="27"/>
      <c r="X6" s="28"/>
      <c r="Y6" s="30"/>
      <c r="Z6" s="31"/>
      <c r="AA6" s="32"/>
      <c r="AB6" s="31"/>
      <c r="AC6" s="5"/>
      <c r="AD6" s="33"/>
      <c r="AE6" s="30"/>
      <c r="AF6" s="6"/>
    </row>
    <row r="7" spans="2:35" s="7" customFormat="1">
      <c r="B7" s="57" t="s">
        <v>289</v>
      </c>
      <c r="C7" s="59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2">
        <v>0</v>
      </c>
      <c r="N7" s="73">
        <v>0</v>
      </c>
      <c r="O7" s="74">
        <v>0</v>
      </c>
      <c r="P7" s="75">
        <v>0</v>
      </c>
      <c r="Q7" s="76">
        <v>0</v>
      </c>
      <c r="R7" s="76">
        <v>0</v>
      </c>
      <c r="S7" s="27"/>
      <c r="T7" s="28"/>
      <c r="U7" s="29"/>
      <c r="V7" s="29"/>
      <c r="W7" s="27"/>
      <c r="X7" s="28"/>
      <c r="Y7" s="30"/>
      <c r="Z7" s="31"/>
      <c r="AA7" s="32"/>
      <c r="AB7" s="31"/>
      <c r="AC7" s="5"/>
      <c r="AD7" s="33"/>
      <c r="AE7" s="30"/>
      <c r="AF7" s="6"/>
    </row>
    <row r="8" spans="2:35" s="7" customFormat="1">
      <c r="B8" s="57" t="s">
        <v>290</v>
      </c>
      <c r="C8" s="58">
        <v>773</v>
      </c>
      <c r="D8" s="73">
        <v>3007</v>
      </c>
      <c r="E8" s="73">
        <v>1867</v>
      </c>
      <c r="F8" s="73">
        <v>2398</v>
      </c>
      <c r="G8" s="73">
        <v>2072</v>
      </c>
      <c r="H8" s="73">
        <v>3897</v>
      </c>
      <c r="I8" s="73">
        <v>6460</v>
      </c>
      <c r="J8" s="73">
        <v>3846</v>
      </c>
      <c r="K8" s="73">
        <v>6830</v>
      </c>
      <c r="L8" s="73">
        <v>8692</v>
      </c>
      <c r="M8" s="73">
        <v>3596</v>
      </c>
      <c r="N8" s="73">
        <v>2695</v>
      </c>
      <c r="O8" s="74">
        <f>SUM(C8:N8)</f>
        <v>46133</v>
      </c>
      <c r="P8" s="75">
        <v>1</v>
      </c>
      <c r="Q8" s="76">
        <v>14014</v>
      </c>
      <c r="R8" s="76">
        <v>32594</v>
      </c>
      <c r="S8" s="27"/>
      <c r="T8" s="28"/>
      <c r="U8" s="29"/>
      <c r="V8" s="29"/>
      <c r="W8" s="27"/>
      <c r="X8" s="28"/>
      <c r="Y8" s="30"/>
      <c r="Z8" s="31"/>
      <c r="AA8" s="32"/>
      <c r="AB8" s="31"/>
      <c r="AC8" s="5"/>
      <c r="AD8" s="33"/>
      <c r="AE8" s="30"/>
      <c r="AF8" s="6"/>
    </row>
    <row r="9" spans="2:35" s="7" customFormat="1">
      <c r="B9" s="57" t="s">
        <v>138</v>
      </c>
      <c r="C9" s="59">
        <v>0</v>
      </c>
      <c r="D9" s="73">
        <v>0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2">
        <v>0</v>
      </c>
      <c r="N9" s="73">
        <v>0</v>
      </c>
      <c r="O9" s="74">
        <v>0</v>
      </c>
      <c r="P9" s="75">
        <v>0</v>
      </c>
      <c r="Q9" s="76">
        <v>0</v>
      </c>
      <c r="R9" s="76">
        <v>0</v>
      </c>
      <c r="S9" s="27"/>
      <c r="T9" s="28"/>
      <c r="U9" s="29"/>
      <c r="V9" s="29"/>
      <c r="W9" s="27"/>
      <c r="X9" s="28"/>
      <c r="Y9" s="30"/>
      <c r="Z9" s="31"/>
      <c r="AA9" s="32"/>
      <c r="AB9" s="31"/>
      <c r="AC9" s="34"/>
      <c r="AD9" s="33"/>
      <c r="AE9" s="30"/>
      <c r="AF9" s="6"/>
    </row>
    <row r="10" spans="2:35" s="7" customFormat="1">
      <c r="B10" s="57" t="s">
        <v>291</v>
      </c>
      <c r="C10" s="59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2">
        <v>0</v>
      </c>
      <c r="N10" s="73">
        <v>0</v>
      </c>
      <c r="O10" s="74">
        <v>0</v>
      </c>
      <c r="P10" s="75">
        <v>0</v>
      </c>
      <c r="Q10" s="76">
        <v>0</v>
      </c>
      <c r="R10" s="76">
        <v>0</v>
      </c>
      <c r="S10" s="27"/>
      <c r="T10" s="28"/>
      <c r="U10" s="29"/>
      <c r="V10" s="29"/>
      <c r="W10" s="27"/>
      <c r="X10" s="28"/>
      <c r="Y10" s="30"/>
      <c r="Z10" s="31"/>
      <c r="AA10" s="32"/>
      <c r="AB10" s="31"/>
      <c r="AC10" s="5"/>
      <c r="AD10" s="33"/>
      <c r="AE10" s="30"/>
      <c r="AF10" s="6"/>
    </row>
    <row r="11" spans="2:35" s="7" customFormat="1">
      <c r="B11" s="57" t="s">
        <v>292</v>
      </c>
      <c r="C11" s="59">
        <v>0</v>
      </c>
      <c r="D11" s="73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2">
        <v>0</v>
      </c>
      <c r="N11" s="73">
        <v>0</v>
      </c>
      <c r="O11" s="74">
        <v>0</v>
      </c>
      <c r="P11" s="75">
        <v>0</v>
      </c>
      <c r="Q11" s="76">
        <v>0</v>
      </c>
      <c r="R11" s="76">
        <v>0</v>
      </c>
      <c r="S11" s="34"/>
      <c r="T11" s="28"/>
      <c r="U11" s="34"/>
      <c r="V11" s="35"/>
      <c r="W11" s="34"/>
      <c r="X11" s="28"/>
      <c r="Y11" s="34"/>
      <c r="Z11" s="36"/>
      <c r="AA11" s="37"/>
      <c r="AB11" s="38"/>
      <c r="AC11" s="37"/>
      <c r="AD11" s="39"/>
      <c r="AE11" s="35"/>
      <c r="AF11" s="6"/>
    </row>
    <row r="12" spans="2:35">
      <c r="B12" s="57" t="s">
        <v>293</v>
      </c>
      <c r="C12" s="59">
        <v>0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2">
        <v>0</v>
      </c>
      <c r="N12" s="73">
        <v>0</v>
      </c>
      <c r="O12" s="74">
        <v>0</v>
      </c>
      <c r="P12" s="75">
        <v>0</v>
      </c>
      <c r="Q12" s="76">
        <v>0</v>
      </c>
      <c r="R12" s="76">
        <v>0</v>
      </c>
    </row>
    <row r="13" spans="2:35" s="7" customFormat="1">
      <c r="B13" s="57" t="s">
        <v>161</v>
      </c>
      <c r="C13" s="59">
        <v>0</v>
      </c>
      <c r="D13" s="73">
        <v>0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2">
        <v>0</v>
      </c>
      <c r="N13" s="73">
        <v>0</v>
      </c>
      <c r="O13" s="74">
        <v>0</v>
      </c>
      <c r="P13" s="75">
        <v>0</v>
      </c>
      <c r="Q13" s="76">
        <v>0</v>
      </c>
      <c r="R13" s="76">
        <v>0</v>
      </c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40"/>
      <c r="AH13" s="40"/>
      <c r="AI13" s="41"/>
    </row>
    <row r="14" spans="2:35" s="7" customFormat="1">
      <c r="B14" s="57" t="s">
        <v>294</v>
      </c>
      <c r="C14" s="59">
        <v>0</v>
      </c>
      <c r="D14" s="73">
        <v>0</v>
      </c>
      <c r="E14" s="73">
        <v>0</v>
      </c>
      <c r="F14" s="73">
        <v>0</v>
      </c>
      <c r="G14" s="73">
        <v>0</v>
      </c>
      <c r="H14" s="73">
        <v>0</v>
      </c>
      <c r="I14" s="73">
        <v>0</v>
      </c>
      <c r="J14" s="73">
        <v>0</v>
      </c>
      <c r="K14" s="73">
        <v>0</v>
      </c>
      <c r="L14" s="73">
        <v>0</v>
      </c>
      <c r="M14" s="72">
        <v>0</v>
      </c>
      <c r="N14" s="73">
        <v>0</v>
      </c>
      <c r="O14" s="74">
        <v>0</v>
      </c>
      <c r="P14" s="75">
        <v>0</v>
      </c>
      <c r="Q14" s="76">
        <v>0</v>
      </c>
      <c r="R14" s="76">
        <v>0</v>
      </c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40"/>
      <c r="AH14" s="40"/>
      <c r="AI14" s="41"/>
    </row>
    <row r="15" spans="2:35" s="7" customFormat="1" ht="18">
      <c r="B15" s="77" t="s">
        <v>295</v>
      </c>
      <c r="C15" s="78">
        <v>773</v>
      </c>
      <c r="D15" s="78">
        <v>3007</v>
      </c>
      <c r="E15" s="78">
        <v>1867</v>
      </c>
      <c r="F15" s="78">
        <v>2398</v>
      </c>
      <c r="G15" s="78">
        <v>2072</v>
      </c>
      <c r="H15" s="78">
        <v>3897</v>
      </c>
      <c r="I15" s="78">
        <v>6460</v>
      </c>
      <c r="J15" s="78">
        <v>3846</v>
      </c>
      <c r="K15" s="78">
        <v>6830</v>
      </c>
      <c r="L15" s="78">
        <v>8692</v>
      </c>
      <c r="M15" s="78">
        <v>3596</v>
      </c>
      <c r="N15" s="78">
        <f>SUM(N4:N14)</f>
        <v>2695</v>
      </c>
      <c r="O15" s="79">
        <f>SUM(O4:O14)</f>
        <v>46133</v>
      </c>
      <c r="P15" s="80">
        <v>1</v>
      </c>
      <c r="Q15" s="79">
        <v>14014</v>
      </c>
      <c r="R15" s="79">
        <v>32594</v>
      </c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40"/>
      <c r="AH15" s="40"/>
      <c r="AI15" s="41"/>
    </row>
    <row r="16" spans="2:35" s="7" customFormat="1" ht="18">
      <c r="B16" s="81"/>
      <c r="C16" s="82"/>
      <c r="D16" s="82"/>
      <c r="E16" s="83"/>
      <c r="F16" s="83"/>
      <c r="G16" s="83"/>
      <c r="H16" s="83"/>
      <c r="I16" s="83"/>
      <c r="J16" s="82"/>
      <c r="K16" s="83"/>
      <c r="L16" s="83"/>
      <c r="M16" s="83"/>
      <c r="N16" s="83"/>
      <c r="O16" s="83"/>
      <c r="P16" s="84"/>
      <c r="Q16" s="83"/>
      <c r="R16" s="85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40"/>
      <c r="AH16" s="40"/>
      <c r="AI16" s="41"/>
    </row>
    <row r="17" spans="2:35" s="7" customFormat="1" ht="18">
      <c r="B17" s="81"/>
      <c r="C17" s="58">
        <v>773</v>
      </c>
      <c r="D17" s="58">
        <v>3007</v>
      </c>
      <c r="E17" s="58">
        <v>1867</v>
      </c>
      <c r="F17" s="58">
        <v>2398</v>
      </c>
      <c r="G17" s="58">
        <v>2072</v>
      </c>
      <c r="H17" s="58">
        <v>3897</v>
      </c>
      <c r="I17" s="58">
        <v>6460</v>
      </c>
      <c r="J17" s="58">
        <v>3846</v>
      </c>
      <c r="K17" s="58">
        <v>6830</v>
      </c>
      <c r="L17" s="58">
        <v>8692</v>
      </c>
      <c r="M17" s="58">
        <v>3596</v>
      </c>
      <c r="N17" s="58">
        <v>2695</v>
      </c>
      <c r="O17" s="83"/>
      <c r="P17" s="84"/>
      <c r="Q17" s="83"/>
      <c r="R17" s="85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40"/>
      <c r="AH17" s="40"/>
      <c r="AI17" s="41"/>
    </row>
    <row r="18" spans="2:35" s="7" customFormat="1" ht="36">
      <c r="B18" s="86" t="s">
        <v>296</v>
      </c>
      <c r="C18" s="54" t="s">
        <v>58</v>
      </c>
      <c r="D18" s="54" t="s">
        <v>250</v>
      </c>
      <c r="E18" s="54" t="s">
        <v>251</v>
      </c>
      <c r="F18" s="54" t="s">
        <v>252</v>
      </c>
      <c r="G18" s="54" t="s">
        <v>253</v>
      </c>
      <c r="H18" s="54" t="s">
        <v>254</v>
      </c>
      <c r="I18" s="54" t="s">
        <v>255</v>
      </c>
      <c r="J18" s="54" t="s">
        <v>256</v>
      </c>
      <c r="K18" s="54" t="s">
        <v>257</v>
      </c>
      <c r="L18" s="54" t="s">
        <v>258</v>
      </c>
      <c r="M18" s="54" t="s">
        <v>259</v>
      </c>
      <c r="N18" s="54" t="s">
        <v>260</v>
      </c>
      <c r="O18" s="54" t="s">
        <v>261</v>
      </c>
      <c r="P18" s="70" t="s">
        <v>284</v>
      </c>
      <c r="Q18" s="87" t="s">
        <v>297</v>
      </c>
      <c r="R18" s="71" t="s">
        <v>298</v>
      </c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40"/>
      <c r="AH18" s="40"/>
      <c r="AI18" s="41"/>
    </row>
    <row r="19" spans="2:35" s="7" customFormat="1">
      <c r="B19" s="57" t="s">
        <v>299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  <c r="H19" s="88">
        <v>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487</v>
      </c>
      <c r="O19" s="74">
        <v>487</v>
      </c>
      <c r="P19" s="75">
        <v>1.0556434656319771E-2</v>
      </c>
      <c r="Q19" s="76">
        <v>0</v>
      </c>
      <c r="R19" s="76">
        <v>487</v>
      </c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40"/>
      <c r="AH19" s="40"/>
      <c r="AI19" s="41"/>
    </row>
    <row r="20" spans="2:35" s="7" customFormat="1">
      <c r="B20" s="57" t="s">
        <v>60</v>
      </c>
      <c r="C20" s="58">
        <v>145</v>
      </c>
      <c r="D20" s="73">
        <v>2767</v>
      </c>
      <c r="E20" s="73">
        <v>1575</v>
      </c>
      <c r="F20" s="73">
        <v>1996</v>
      </c>
      <c r="G20" s="73">
        <v>1421</v>
      </c>
      <c r="H20" s="73">
        <v>3299</v>
      </c>
      <c r="I20" s="73">
        <v>1115</v>
      </c>
      <c r="J20" s="73">
        <v>1991</v>
      </c>
      <c r="K20" s="73">
        <v>1280</v>
      </c>
      <c r="L20" s="73">
        <v>1489</v>
      </c>
      <c r="M20" s="73">
        <v>1854</v>
      </c>
      <c r="N20" s="73">
        <v>1484</v>
      </c>
      <c r="O20" s="74">
        <v>20416</v>
      </c>
      <c r="P20" s="75">
        <v>0.44254655019183664</v>
      </c>
      <c r="Q20" s="76">
        <v>11203</v>
      </c>
      <c r="R20" s="76">
        <v>9213</v>
      </c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40"/>
      <c r="AH20" s="40"/>
      <c r="AI20" s="41"/>
    </row>
    <row r="21" spans="2:35">
      <c r="B21" s="57" t="s">
        <v>136</v>
      </c>
      <c r="C21" s="59">
        <v>0</v>
      </c>
      <c r="D21" s="73">
        <v>0</v>
      </c>
      <c r="E21" s="73">
        <v>0</v>
      </c>
      <c r="F21" s="73">
        <v>0</v>
      </c>
      <c r="G21" s="73">
        <v>0</v>
      </c>
      <c r="H21" s="72">
        <v>377</v>
      </c>
      <c r="I21" s="73">
        <v>3619</v>
      </c>
      <c r="J21" s="73">
        <v>0</v>
      </c>
      <c r="K21" s="73">
        <v>333</v>
      </c>
      <c r="L21" s="73">
        <v>0</v>
      </c>
      <c r="M21" s="73">
        <v>0</v>
      </c>
      <c r="N21" s="73">
        <v>0</v>
      </c>
      <c r="O21" s="74">
        <v>4329</v>
      </c>
      <c r="P21" s="75">
        <v>9.3837383218086837E-2</v>
      </c>
      <c r="Q21" s="76">
        <v>377</v>
      </c>
      <c r="R21" s="76">
        <v>3952</v>
      </c>
    </row>
    <row r="22" spans="2:35">
      <c r="B22" s="57" t="s">
        <v>300</v>
      </c>
      <c r="C22" s="59">
        <v>0</v>
      </c>
      <c r="D22" s="73">
        <v>0</v>
      </c>
      <c r="E22" s="73">
        <v>0</v>
      </c>
      <c r="F22" s="73">
        <v>0</v>
      </c>
      <c r="G22" s="73">
        <v>0</v>
      </c>
      <c r="H22" s="72">
        <v>0</v>
      </c>
      <c r="I22" s="73">
        <v>0</v>
      </c>
      <c r="J22" s="73">
        <v>0</v>
      </c>
      <c r="K22" s="73">
        <v>2330</v>
      </c>
      <c r="L22" s="73">
        <v>893</v>
      </c>
      <c r="M22" s="73">
        <v>440</v>
      </c>
      <c r="N22" s="73">
        <v>169</v>
      </c>
      <c r="O22" s="74">
        <v>3832</v>
      </c>
      <c r="P22" s="75">
        <v>8.3064183989768711E-2</v>
      </c>
      <c r="Q22" s="76">
        <v>0</v>
      </c>
      <c r="R22" s="76">
        <v>3832</v>
      </c>
    </row>
    <row r="23" spans="2:35">
      <c r="B23" s="57" t="s">
        <v>301</v>
      </c>
      <c r="C23" s="59">
        <v>363</v>
      </c>
      <c r="D23" s="73">
        <v>0</v>
      </c>
      <c r="E23" s="73">
        <v>0</v>
      </c>
      <c r="F23" s="73">
        <v>0</v>
      </c>
      <c r="G23" s="73">
        <v>0</v>
      </c>
      <c r="H23" s="72">
        <v>0</v>
      </c>
      <c r="I23" s="73">
        <v>123</v>
      </c>
      <c r="J23" s="73">
        <v>0</v>
      </c>
      <c r="K23" s="73">
        <v>98</v>
      </c>
      <c r="L23" s="73">
        <v>68</v>
      </c>
      <c r="M23" s="73">
        <v>558</v>
      </c>
      <c r="N23" s="73">
        <v>0</v>
      </c>
      <c r="O23" s="74">
        <v>1210</v>
      </c>
      <c r="P23" s="75">
        <v>2.6228513211800662E-2</v>
      </c>
      <c r="Q23" s="76">
        <v>363</v>
      </c>
      <c r="R23" s="76">
        <v>847</v>
      </c>
    </row>
    <row r="24" spans="2:35">
      <c r="B24" s="57" t="s">
        <v>302</v>
      </c>
      <c r="C24" s="59">
        <v>85</v>
      </c>
      <c r="D24" s="73">
        <v>240</v>
      </c>
      <c r="E24" s="73">
        <v>292</v>
      </c>
      <c r="F24" s="73">
        <v>0</v>
      </c>
      <c r="G24" s="73">
        <v>476</v>
      </c>
      <c r="H24" s="72">
        <v>152</v>
      </c>
      <c r="I24" s="73">
        <v>1371</v>
      </c>
      <c r="J24" s="73">
        <v>1600</v>
      </c>
      <c r="K24" s="73">
        <v>2167</v>
      </c>
      <c r="L24" s="73">
        <v>5879</v>
      </c>
      <c r="M24" s="73">
        <v>227</v>
      </c>
      <c r="N24" s="73">
        <v>275</v>
      </c>
      <c r="O24" s="74">
        <v>12764</v>
      </c>
      <c r="P24" s="75">
        <v>0.27667829969869723</v>
      </c>
      <c r="Q24" s="76">
        <v>1245</v>
      </c>
      <c r="R24" s="76">
        <v>11519</v>
      </c>
    </row>
    <row r="25" spans="2:35">
      <c r="B25" s="57" t="s">
        <v>303</v>
      </c>
      <c r="C25" s="59">
        <v>0</v>
      </c>
      <c r="D25" s="73">
        <v>0</v>
      </c>
      <c r="E25" s="73">
        <v>0</v>
      </c>
      <c r="F25" s="73">
        <v>402</v>
      </c>
      <c r="G25" s="73">
        <v>175</v>
      </c>
      <c r="H25" s="72">
        <v>69</v>
      </c>
      <c r="I25" s="73">
        <v>232</v>
      </c>
      <c r="J25" s="73">
        <v>255</v>
      </c>
      <c r="K25" s="73">
        <v>622</v>
      </c>
      <c r="L25" s="73">
        <v>363</v>
      </c>
      <c r="M25" s="73">
        <v>517</v>
      </c>
      <c r="N25" s="73">
        <v>280</v>
      </c>
      <c r="O25" s="74">
        <v>2915</v>
      </c>
      <c r="P25" s="75">
        <v>6.3186872737519786E-2</v>
      </c>
      <c r="Q25" s="76">
        <v>646</v>
      </c>
      <c r="R25" s="76">
        <v>2269</v>
      </c>
    </row>
    <row r="26" spans="2:35">
      <c r="B26" s="57" t="s">
        <v>304</v>
      </c>
      <c r="C26" s="59">
        <v>180</v>
      </c>
      <c r="D26" s="73">
        <v>0</v>
      </c>
      <c r="E26" s="73">
        <v>0</v>
      </c>
      <c r="F26" s="73">
        <v>0</v>
      </c>
      <c r="G26" s="73">
        <v>0</v>
      </c>
      <c r="H26" s="72">
        <v>0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4">
        <v>180</v>
      </c>
      <c r="P26" s="75">
        <v>3.9017622959703468E-3</v>
      </c>
      <c r="Q26" s="76">
        <v>180</v>
      </c>
      <c r="R26" s="76">
        <v>0</v>
      </c>
    </row>
    <row r="27" spans="2:35" ht="18">
      <c r="B27" s="77" t="s">
        <v>295</v>
      </c>
      <c r="C27" s="78">
        <v>773</v>
      </c>
      <c r="D27" s="78">
        <v>3007</v>
      </c>
      <c r="E27" s="78">
        <v>1867</v>
      </c>
      <c r="F27" s="78">
        <v>2398</v>
      </c>
      <c r="G27" s="78">
        <v>2072</v>
      </c>
      <c r="H27" s="78">
        <v>3897</v>
      </c>
      <c r="I27" s="78">
        <v>6460</v>
      </c>
      <c r="J27" s="78">
        <v>3846</v>
      </c>
      <c r="K27" s="78">
        <v>6830</v>
      </c>
      <c r="L27" s="78">
        <v>8692</v>
      </c>
      <c r="M27" s="78">
        <v>3596</v>
      </c>
      <c r="N27" s="78">
        <f>SUM(N19:N26)</f>
        <v>2695</v>
      </c>
      <c r="O27" s="78">
        <v>46133</v>
      </c>
      <c r="P27" s="89">
        <v>0.99999999999999989</v>
      </c>
      <c r="Q27" s="90">
        <v>14014</v>
      </c>
      <c r="R27" s="90">
        <v>32119</v>
      </c>
    </row>
    <row r="28" spans="2:35">
      <c r="R28" s="22"/>
    </row>
    <row r="29" spans="2:35">
      <c r="R29" s="22"/>
    </row>
    <row r="30" spans="2:35">
      <c r="C30" s="22"/>
      <c r="J30" s="22"/>
    </row>
    <row r="31" spans="2:35" ht="21">
      <c r="F31" s="23" t="s">
        <v>305</v>
      </c>
    </row>
    <row r="35" spans="2:18" ht="30">
      <c r="B35" s="54" t="s">
        <v>306</v>
      </c>
      <c r="C35" s="54" t="s">
        <v>58</v>
      </c>
      <c r="D35" s="54" t="s">
        <v>250</v>
      </c>
      <c r="E35" s="54" t="s">
        <v>251</v>
      </c>
      <c r="F35" s="54" t="s">
        <v>252</v>
      </c>
      <c r="G35" s="54" t="s">
        <v>253</v>
      </c>
      <c r="H35" s="54" t="s">
        <v>254</v>
      </c>
      <c r="I35" s="54" t="s">
        <v>255</v>
      </c>
      <c r="J35" s="54" t="s">
        <v>256</v>
      </c>
      <c r="K35" s="54" t="s">
        <v>257</v>
      </c>
      <c r="L35" s="54" t="s">
        <v>258</v>
      </c>
      <c r="M35" s="54" t="s">
        <v>259</v>
      </c>
      <c r="N35" s="54" t="s">
        <v>260</v>
      </c>
      <c r="O35" s="54" t="s">
        <v>261</v>
      </c>
      <c r="P35" s="70" t="s">
        <v>284</v>
      </c>
      <c r="Q35" s="71" t="s">
        <v>285</v>
      </c>
      <c r="R35" s="71" t="s">
        <v>286</v>
      </c>
    </row>
    <row r="36" spans="2:18">
      <c r="B36" s="57" t="s">
        <v>287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72">
        <v>0</v>
      </c>
      <c r="N36" s="73">
        <v>0</v>
      </c>
      <c r="O36" s="74">
        <f>SUM(C36:N36)</f>
        <v>0</v>
      </c>
      <c r="P36" s="75">
        <v>0</v>
      </c>
      <c r="Q36" s="76">
        <v>0</v>
      </c>
      <c r="R36" s="76">
        <v>0</v>
      </c>
    </row>
    <row r="37" spans="2:18">
      <c r="B37" s="57" t="s">
        <v>115</v>
      </c>
      <c r="C37" s="59">
        <v>0</v>
      </c>
      <c r="D37" s="59">
        <v>0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3">
        <v>0</v>
      </c>
      <c r="L37" s="73">
        <v>0</v>
      </c>
      <c r="M37" s="72">
        <v>5</v>
      </c>
      <c r="N37" s="73">
        <v>1</v>
      </c>
      <c r="O37" s="74">
        <f t="shared" ref="O37:O47" si="0">SUM(C37:N37)</f>
        <v>6</v>
      </c>
      <c r="P37" s="75">
        <v>7.091108931251699E-5</v>
      </c>
      <c r="Q37" s="76">
        <v>0</v>
      </c>
      <c r="R37" s="76">
        <v>6</v>
      </c>
    </row>
    <row r="38" spans="2:18">
      <c r="B38" s="57" t="s">
        <v>307</v>
      </c>
      <c r="C38" s="59">
        <v>0</v>
      </c>
      <c r="D38" s="59">
        <v>0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3">
        <v>2</v>
      </c>
      <c r="L38" s="73">
        <v>5</v>
      </c>
      <c r="M38" s="72">
        <v>0</v>
      </c>
      <c r="N38" s="73">
        <v>0</v>
      </c>
      <c r="O38" s="74">
        <f t="shared" si="0"/>
        <v>7</v>
      </c>
      <c r="P38" s="75"/>
      <c r="Q38" s="76"/>
      <c r="R38" s="76"/>
    </row>
    <row r="39" spans="2:18">
      <c r="B39" s="57" t="s">
        <v>289</v>
      </c>
      <c r="C39" s="59">
        <v>0</v>
      </c>
      <c r="D39" s="59">
        <v>0</v>
      </c>
      <c r="E39" s="73">
        <v>0</v>
      </c>
      <c r="F39" s="73">
        <v>0</v>
      </c>
      <c r="G39" s="73">
        <v>0</v>
      </c>
      <c r="H39" s="73">
        <v>0</v>
      </c>
      <c r="I39" s="73">
        <v>0</v>
      </c>
      <c r="J39" s="73">
        <v>8</v>
      </c>
      <c r="K39" s="73">
        <v>33</v>
      </c>
      <c r="L39" s="73">
        <v>26</v>
      </c>
      <c r="M39" s="72">
        <v>18</v>
      </c>
      <c r="N39" s="73">
        <v>60</v>
      </c>
      <c r="O39" s="74">
        <f t="shared" si="0"/>
        <v>145</v>
      </c>
      <c r="P39" s="75">
        <v>1.7136846583858272E-3</v>
      </c>
      <c r="Q39" s="76">
        <v>0</v>
      </c>
      <c r="R39" s="76">
        <v>145</v>
      </c>
    </row>
    <row r="40" spans="2:18">
      <c r="B40" s="57" t="s">
        <v>290</v>
      </c>
      <c r="C40" s="58">
        <v>2190</v>
      </c>
      <c r="D40" s="73">
        <v>3484</v>
      </c>
      <c r="E40" s="73">
        <v>5965</v>
      </c>
      <c r="F40" s="73">
        <v>3793</v>
      </c>
      <c r="G40" s="73">
        <v>4138</v>
      </c>
      <c r="H40" s="73">
        <v>6797</v>
      </c>
      <c r="I40" s="73">
        <v>5983</v>
      </c>
      <c r="J40" s="73">
        <v>9703</v>
      </c>
      <c r="K40" s="73">
        <v>11573</v>
      </c>
      <c r="L40" s="73">
        <v>8362</v>
      </c>
      <c r="M40" s="73">
        <v>11179</v>
      </c>
      <c r="N40" s="73">
        <v>6560</v>
      </c>
      <c r="O40" s="74">
        <f t="shared" si="0"/>
        <v>79727</v>
      </c>
      <c r="P40" s="75">
        <v>0.94225473626984035</v>
      </c>
      <c r="Q40" s="76">
        <v>26367</v>
      </c>
      <c r="R40" s="76">
        <v>53360</v>
      </c>
    </row>
    <row r="41" spans="2:18">
      <c r="B41" s="57" t="s">
        <v>138</v>
      </c>
      <c r="C41" s="59">
        <v>0</v>
      </c>
      <c r="D41" s="59">
        <v>0</v>
      </c>
      <c r="E41" s="59">
        <v>0</v>
      </c>
      <c r="F41" s="59">
        <v>0</v>
      </c>
      <c r="G41" s="73">
        <v>0</v>
      </c>
      <c r="H41" s="73">
        <v>0</v>
      </c>
      <c r="I41" s="73">
        <v>1</v>
      </c>
      <c r="J41" s="73">
        <v>3</v>
      </c>
      <c r="K41" s="73">
        <v>1</v>
      </c>
      <c r="L41" s="73">
        <v>6</v>
      </c>
      <c r="M41" s="72">
        <v>1</v>
      </c>
      <c r="N41" s="73">
        <v>6</v>
      </c>
      <c r="O41" s="74">
        <f t="shared" si="0"/>
        <v>18</v>
      </c>
      <c r="P41" s="75">
        <v>2.1273326793755097E-4</v>
      </c>
      <c r="Q41" s="76">
        <v>0</v>
      </c>
      <c r="R41" s="76">
        <v>18</v>
      </c>
    </row>
    <row r="42" spans="2:18">
      <c r="B42" s="57" t="s">
        <v>291</v>
      </c>
      <c r="C42" s="59">
        <v>0</v>
      </c>
      <c r="D42" s="59">
        <v>0</v>
      </c>
      <c r="E42" s="59">
        <v>0</v>
      </c>
      <c r="F42" s="73">
        <v>0</v>
      </c>
      <c r="G42" s="73">
        <v>0</v>
      </c>
      <c r="H42" s="73">
        <v>0</v>
      </c>
      <c r="I42" s="73">
        <v>0</v>
      </c>
      <c r="J42" s="73">
        <v>4</v>
      </c>
      <c r="K42" s="73">
        <v>0</v>
      </c>
      <c r="L42" s="73">
        <v>0</v>
      </c>
      <c r="M42" s="72">
        <v>1</v>
      </c>
      <c r="N42" s="73">
        <v>3</v>
      </c>
      <c r="O42" s="74">
        <f t="shared" si="0"/>
        <v>8</v>
      </c>
      <c r="P42" s="75">
        <v>9.4548119083355986E-5</v>
      </c>
      <c r="Q42" s="76">
        <v>0</v>
      </c>
      <c r="R42" s="76">
        <v>8</v>
      </c>
    </row>
    <row r="43" spans="2:18">
      <c r="B43" s="57" t="s">
        <v>292</v>
      </c>
      <c r="C43" s="59">
        <v>0</v>
      </c>
      <c r="D43" s="59">
        <v>0</v>
      </c>
      <c r="E43" s="59">
        <v>0</v>
      </c>
      <c r="F43" s="73">
        <v>0</v>
      </c>
      <c r="G43" s="73">
        <v>0</v>
      </c>
      <c r="H43" s="73">
        <v>0</v>
      </c>
      <c r="I43" s="73">
        <v>3</v>
      </c>
      <c r="J43" s="73">
        <v>66</v>
      </c>
      <c r="K43" s="73">
        <v>0</v>
      </c>
      <c r="L43" s="73">
        <v>1</v>
      </c>
      <c r="M43" s="72">
        <v>3306</v>
      </c>
      <c r="N43" s="73">
        <v>3</v>
      </c>
      <c r="O43" s="74">
        <f t="shared" si="0"/>
        <v>3379</v>
      </c>
      <c r="P43" s="75">
        <v>3.9934761797832487E-2</v>
      </c>
      <c r="Q43" s="76">
        <v>0</v>
      </c>
      <c r="R43" s="76">
        <v>3379</v>
      </c>
    </row>
    <row r="44" spans="2:18">
      <c r="B44" s="57" t="s">
        <v>308</v>
      </c>
      <c r="C44" s="59">
        <v>0</v>
      </c>
      <c r="D44" s="59">
        <v>0</v>
      </c>
      <c r="E44" s="59">
        <v>0</v>
      </c>
      <c r="F44" s="73">
        <v>0</v>
      </c>
      <c r="G44" s="73">
        <v>696</v>
      </c>
      <c r="H44" s="73">
        <v>474</v>
      </c>
      <c r="I44" s="73">
        <v>0</v>
      </c>
      <c r="J44" s="73">
        <v>0</v>
      </c>
      <c r="K44" s="73">
        <v>0</v>
      </c>
      <c r="L44" s="73">
        <v>0</v>
      </c>
      <c r="M44" s="72">
        <v>0</v>
      </c>
      <c r="N44" s="73">
        <v>0</v>
      </c>
      <c r="O44" s="74">
        <f t="shared" si="0"/>
        <v>1170</v>
      </c>
      <c r="P44" s="75">
        <v>1.3827662415940812E-2</v>
      </c>
      <c r="Q44" s="76">
        <v>1170</v>
      </c>
      <c r="R44" s="76">
        <v>0</v>
      </c>
    </row>
    <row r="45" spans="2:18">
      <c r="B45" s="57" t="s">
        <v>161</v>
      </c>
      <c r="C45" s="59">
        <v>0</v>
      </c>
      <c r="D45" s="59">
        <v>0</v>
      </c>
      <c r="E45" s="59">
        <v>0</v>
      </c>
      <c r="F45" s="59">
        <v>0</v>
      </c>
      <c r="G45" s="73">
        <v>0</v>
      </c>
      <c r="H45" s="73">
        <v>0</v>
      </c>
      <c r="I45" s="73">
        <v>0</v>
      </c>
      <c r="J45" s="73">
        <v>0</v>
      </c>
      <c r="K45" s="73">
        <v>0</v>
      </c>
      <c r="L45" s="73">
        <v>0</v>
      </c>
      <c r="M45" s="72">
        <v>0</v>
      </c>
      <c r="N45" s="73">
        <v>0</v>
      </c>
      <c r="O45" s="74">
        <f t="shared" si="0"/>
        <v>0</v>
      </c>
      <c r="P45" s="75">
        <v>0</v>
      </c>
      <c r="Q45" s="76">
        <v>0</v>
      </c>
      <c r="R45" s="76">
        <v>0</v>
      </c>
    </row>
    <row r="46" spans="2:18">
      <c r="B46" s="57" t="s">
        <v>294</v>
      </c>
      <c r="C46" s="59">
        <v>0</v>
      </c>
      <c r="D46" s="59">
        <v>0</v>
      </c>
      <c r="E46" s="59">
        <v>0</v>
      </c>
      <c r="F46" s="73">
        <v>0</v>
      </c>
      <c r="G46" s="73">
        <v>0</v>
      </c>
      <c r="H46" s="73">
        <v>0</v>
      </c>
      <c r="I46" s="73">
        <v>4</v>
      </c>
      <c r="J46" s="73">
        <v>8</v>
      </c>
      <c r="K46" s="73">
        <v>28</v>
      </c>
      <c r="L46" s="73">
        <v>17</v>
      </c>
      <c r="M46" s="72">
        <v>0</v>
      </c>
      <c r="N46" s="73">
        <v>3</v>
      </c>
      <c r="O46" s="74">
        <f t="shared" si="0"/>
        <v>60</v>
      </c>
      <c r="P46" s="75">
        <v>7.0911089312516984E-4</v>
      </c>
      <c r="Q46" s="76">
        <v>0</v>
      </c>
      <c r="R46" s="76">
        <v>60</v>
      </c>
    </row>
    <row r="47" spans="2:18">
      <c r="B47" s="57" t="s">
        <v>304</v>
      </c>
      <c r="C47" s="59">
        <v>0</v>
      </c>
      <c r="D47" s="59">
        <v>0</v>
      </c>
      <c r="E47" s="59">
        <v>0</v>
      </c>
      <c r="F47" s="73">
        <v>0</v>
      </c>
      <c r="G47" s="73">
        <v>0</v>
      </c>
      <c r="H47" s="73">
        <v>0</v>
      </c>
      <c r="I47" s="73">
        <v>4</v>
      </c>
      <c r="J47" s="73">
        <v>0</v>
      </c>
      <c r="K47" s="73">
        <v>0</v>
      </c>
      <c r="L47" s="73">
        <v>25</v>
      </c>
      <c r="M47" s="72">
        <v>35</v>
      </c>
      <c r="N47" s="73">
        <v>36</v>
      </c>
      <c r="O47" s="74">
        <f t="shared" si="0"/>
        <v>100</v>
      </c>
      <c r="P47" s="75">
        <v>1.1818514885419498E-3</v>
      </c>
      <c r="Q47" s="76">
        <v>0</v>
      </c>
      <c r="R47" s="76">
        <v>100</v>
      </c>
    </row>
    <row r="48" spans="2:18">
      <c r="B48" s="91" t="s">
        <v>295</v>
      </c>
      <c r="C48" s="92">
        <v>2190</v>
      </c>
      <c r="D48" s="92">
        <v>3484</v>
      </c>
      <c r="E48" s="92">
        <v>5965</v>
      </c>
      <c r="F48" s="92">
        <v>3793</v>
      </c>
      <c r="G48" s="92">
        <v>4834</v>
      </c>
      <c r="H48" s="92">
        <v>7271</v>
      </c>
      <c r="I48" s="92">
        <v>5995</v>
      </c>
      <c r="J48" s="92">
        <v>9792</v>
      </c>
      <c r="K48" s="92">
        <v>11637</v>
      </c>
      <c r="L48" s="92">
        <v>8442</v>
      </c>
      <c r="M48" s="92">
        <v>14545</v>
      </c>
      <c r="N48" s="92">
        <v>6672</v>
      </c>
      <c r="O48" s="92">
        <f>SUM(O36:O47)</f>
        <v>84620</v>
      </c>
      <c r="P48" s="93">
        <v>1</v>
      </c>
      <c r="Q48" s="92">
        <v>27537</v>
      </c>
      <c r="R48" s="92">
        <v>57076</v>
      </c>
    </row>
    <row r="49" spans="2:18">
      <c r="B49" s="94"/>
      <c r="C49" s="95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4"/>
      <c r="P49" s="94"/>
      <c r="Q49" s="94"/>
      <c r="R49" s="94"/>
    </row>
    <row r="50" spans="2:18" ht="36">
      <c r="B50" s="86" t="s">
        <v>296</v>
      </c>
      <c r="C50" s="54" t="s">
        <v>58</v>
      </c>
      <c r="D50" s="54" t="s">
        <v>250</v>
      </c>
      <c r="E50" s="54" t="s">
        <v>251</v>
      </c>
      <c r="F50" s="54" t="s">
        <v>252</v>
      </c>
      <c r="G50" s="54" t="s">
        <v>253</v>
      </c>
      <c r="H50" s="54" t="s">
        <v>254</v>
      </c>
      <c r="I50" s="54" t="s">
        <v>255</v>
      </c>
      <c r="J50" s="54" t="s">
        <v>256</v>
      </c>
      <c r="K50" s="54" t="s">
        <v>257</v>
      </c>
      <c r="L50" s="54" t="s">
        <v>258</v>
      </c>
      <c r="M50" s="54" t="s">
        <v>259</v>
      </c>
      <c r="N50" s="54" t="s">
        <v>260</v>
      </c>
      <c r="O50" s="54" t="s">
        <v>261</v>
      </c>
      <c r="P50" s="70" t="s">
        <v>284</v>
      </c>
      <c r="Q50" s="87" t="s">
        <v>297</v>
      </c>
      <c r="R50" s="71" t="s">
        <v>298</v>
      </c>
    </row>
    <row r="51" spans="2:18">
      <c r="B51" s="57" t="s">
        <v>299</v>
      </c>
      <c r="C51" s="59">
        <v>0</v>
      </c>
      <c r="D51" s="59">
        <v>0</v>
      </c>
      <c r="E51" s="59">
        <v>0</v>
      </c>
      <c r="F51" s="59">
        <v>0</v>
      </c>
      <c r="G51" s="59">
        <v>696</v>
      </c>
      <c r="H51" s="59">
        <v>0</v>
      </c>
      <c r="I51" s="73">
        <v>0</v>
      </c>
      <c r="J51" s="73">
        <v>165</v>
      </c>
      <c r="K51" s="73">
        <v>0</v>
      </c>
      <c r="L51" s="73">
        <v>584</v>
      </c>
      <c r="M51" s="73">
        <v>1305</v>
      </c>
      <c r="N51" s="73">
        <v>0</v>
      </c>
      <c r="O51" s="74">
        <v>2750</v>
      </c>
      <c r="P51" s="75">
        <v>3.249822736941621E-2</v>
      </c>
      <c r="Q51" s="76">
        <v>696</v>
      </c>
      <c r="R51" s="76">
        <v>2054</v>
      </c>
    </row>
    <row r="52" spans="2:18">
      <c r="B52" s="57" t="s">
        <v>60</v>
      </c>
      <c r="C52" s="59">
        <v>998</v>
      </c>
      <c r="D52" s="73">
        <v>1068</v>
      </c>
      <c r="E52" s="73">
        <v>857</v>
      </c>
      <c r="F52" s="73">
        <v>963</v>
      </c>
      <c r="G52" s="73">
        <v>598</v>
      </c>
      <c r="H52" s="73">
        <v>985</v>
      </c>
      <c r="I52" s="73">
        <v>911</v>
      </c>
      <c r="J52" s="73">
        <v>1194</v>
      </c>
      <c r="K52" s="73">
        <v>1698</v>
      </c>
      <c r="L52" s="73">
        <v>1243</v>
      </c>
      <c r="M52" s="73">
        <v>1458</v>
      </c>
      <c r="N52" s="73">
        <v>1068</v>
      </c>
      <c r="O52" s="74">
        <v>13041</v>
      </c>
      <c r="P52" s="75">
        <v>0.15411250295438431</v>
      </c>
      <c r="Q52" s="76">
        <v>5469</v>
      </c>
      <c r="R52" s="76">
        <v>7572</v>
      </c>
    </row>
    <row r="53" spans="2:18">
      <c r="B53" s="57" t="s">
        <v>136</v>
      </c>
      <c r="C53" s="59">
        <v>0</v>
      </c>
      <c r="D53" s="73">
        <v>354</v>
      </c>
      <c r="E53" s="73">
        <v>2314</v>
      </c>
      <c r="F53" s="73">
        <v>0</v>
      </c>
      <c r="G53" s="73">
        <v>0</v>
      </c>
      <c r="H53" s="73">
        <v>1865</v>
      </c>
      <c r="I53" s="73">
        <v>2708</v>
      </c>
      <c r="J53" s="73">
        <v>3656</v>
      </c>
      <c r="K53" s="73">
        <v>1165</v>
      </c>
      <c r="L53" s="73">
        <v>190</v>
      </c>
      <c r="M53" s="73">
        <v>3335</v>
      </c>
      <c r="N53" s="73">
        <v>1952</v>
      </c>
      <c r="O53" s="74">
        <v>17539</v>
      </c>
      <c r="P53" s="75">
        <v>0.207267785393524</v>
      </c>
      <c r="Q53" s="76">
        <v>4533</v>
      </c>
      <c r="R53" s="76">
        <v>13006</v>
      </c>
    </row>
    <row r="54" spans="2:18">
      <c r="B54" s="57" t="s">
        <v>300</v>
      </c>
      <c r="C54" s="59">
        <v>0</v>
      </c>
      <c r="D54" s="73">
        <v>0</v>
      </c>
      <c r="E54" s="73">
        <v>66</v>
      </c>
      <c r="F54" s="73">
        <v>0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  <c r="L54" s="73">
        <v>411</v>
      </c>
      <c r="M54" s="73">
        <v>0</v>
      </c>
      <c r="N54" s="73">
        <v>0</v>
      </c>
      <c r="O54" s="74">
        <v>477</v>
      </c>
      <c r="P54" s="75">
        <v>5.6369652564405579E-3</v>
      </c>
      <c r="Q54" s="76">
        <v>66</v>
      </c>
      <c r="R54" s="76">
        <v>411</v>
      </c>
    </row>
    <row r="55" spans="2:18">
      <c r="B55" s="57" t="s">
        <v>309</v>
      </c>
      <c r="C55" s="59">
        <v>0</v>
      </c>
      <c r="D55" s="73">
        <v>81</v>
      </c>
      <c r="E55" s="73">
        <v>0</v>
      </c>
      <c r="F55" s="73">
        <v>0</v>
      </c>
      <c r="G55" s="73">
        <v>0</v>
      </c>
      <c r="H55" s="73">
        <v>0</v>
      </c>
      <c r="I55" s="73">
        <v>0</v>
      </c>
      <c r="J55" s="73">
        <v>1690</v>
      </c>
      <c r="K55" s="73">
        <v>4006</v>
      </c>
      <c r="L55" s="73">
        <v>320</v>
      </c>
      <c r="M55" s="73">
        <v>1111</v>
      </c>
      <c r="N55" s="73">
        <v>406</v>
      </c>
      <c r="O55" s="74">
        <v>7614</v>
      </c>
      <c r="P55" s="75">
        <v>8.9978728432994565E-2</v>
      </c>
      <c r="Q55" s="76">
        <v>81</v>
      </c>
      <c r="R55" s="76">
        <v>7533</v>
      </c>
    </row>
    <row r="56" spans="2:18">
      <c r="B56" s="57" t="s">
        <v>301</v>
      </c>
      <c r="C56" s="59">
        <v>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4">
        <v>0</v>
      </c>
      <c r="P56" s="75">
        <v>0</v>
      </c>
      <c r="Q56" s="76">
        <v>0</v>
      </c>
      <c r="R56" s="76">
        <v>0</v>
      </c>
    </row>
    <row r="57" spans="2:18">
      <c r="B57" s="57" t="s">
        <v>310</v>
      </c>
      <c r="C57" s="59">
        <v>0</v>
      </c>
      <c r="D57" s="73">
        <v>0</v>
      </c>
      <c r="E57" s="73">
        <v>212</v>
      </c>
      <c r="F57" s="73">
        <v>243</v>
      </c>
      <c r="G57" s="73">
        <v>378</v>
      </c>
      <c r="H57" s="73">
        <v>869</v>
      </c>
      <c r="I57" s="73">
        <v>788</v>
      </c>
      <c r="J57" s="73">
        <v>643</v>
      </c>
      <c r="K57" s="73">
        <v>676</v>
      </c>
      <c r="L57" s="73">
        <v>1425</v>
      </c>
      <c r="M57" s="73">
        <v>2713</v>
      </c>
      <c r="N57" s="73">
        <v>1122</v>
      </c>
      <c r="O57" s="74">
        <v>9069</v>
      </c>
      <c r="P57" s="75">
        <v>0.10717324509572206</v>
      </c>
      <c r="Q57" s="76">
        <v>1702</v>
      </c>
      <c r="R57" s="76">
        <v>7367</v>
      </c>
    </row>
    <row r="58" spans="2:18">
      <c r="B58" s="57" t="s">
        <v>302</v>
      </c>
      <c r="C58" s="59">
        <v>0</v>
      </c>
      <c r="D58" s="73">
        <v>155</v>
      </c>
      <c r="E58" s="73">
        <v>950</v>
      </c>
      <c r="F58" s="73">
        <v>1338</v>
      </c>
      <c r="G58" s="73">
        <v>1923</v>
      </c>
      <c r="H58" s="73">
        <v>1279</v>
      </c>
      <c r="I58" s="73">
        <v>147</v>
      </c>
      <c r="J58" s="73">
        <v>479</v>
      </c>
      <c r="K58" s="73">
        <v>674</v>
      </c>
      <c r="L58" s="73">
        <v>893</v>
      </c>
      <c r="M58" s="73">
        <v>3000</v>
      </c>
      <c r="N58" s="73">
        <v>767</v>
      </c>
      <c r="O58" s="74">
        <v>11605</v>
      </c>
      <c r="P58" s="75">
        <v>0.13714251949893641</v>
      </c>
      <c r="Q58" s="76">
        <v>5645</v>
      </c>
      <c r="R58" s="76">
        <v>5960</v>
      </c>
    </row>
    <row r="59" spans="2:18">
      <c r="B59" s="57" t="s">
        <v>303</v>
      </c>
      <c r="C59" s="59">
        <v>248</v>
      </c>
      <c r="D59" s="73">
        <v>411</v>
      </c>
      <c r="E59" s="73">
        <v>316</v>
      </c>
      <c r="F59" s="73">
        <v>67</v>
      </c>
      <c r="G59" s="73">
        <v>181</v>
      </c>
      <c r="H59" s="73">
        <v>215</v>
      </c>
      <c r="I59" s="73">
        <v>145</v>
      </c>
      <c r="J59" s="73">
        <v>43</v>
      </c>
      <c r="K59" s="73">
        <v>188</v>
      </c>
      <c r="L59" s="73">
        <v>24</v>
      </c>
      <c r="M59" s="73">
        <v>2</v>
      </c>
      <c r="N59" s="73">
        <v>5</v>
      </c>
      <c r="O59" s="74">
        <v>1845</v>
      </c>
      <c r="P59" s="75">
        <v>2.180335618057197E-2</v>
      </c>
      <c r="Q59" s="76">
        <v>1438</v>
      </c>
      <c r="R59" s="76">
        <v>407</v>
      </c>
    </row>
    <row r="60" spans="2:18">
      <c r="B60" s="57" t="s">
        <v>311</v>
      </c>
      <c r="C60" s="59">
        <v>944</v>
      </c>
      <c r="D60" s="73">
        <v>1415</v>
      </c>
      <c r="E60" s="73">
        <v>1250</v>
      </c>
      <c r="F60" s="73">
        <v>1182</v>
      </c>
      <c r="G60" s="73">
        <v>969</v>
      </c>
      <c r="H60" s="73">
        <v>1584</v>
      </c>
      <c r="I60" s="73">
        <v>1296</v>
      </c>
      <c r="J60" s="73">
        <v>1922</v>
      </c>
      <c r="K60" s="73">
        <v>3230</v>
      </c>
      <c r="L60" s="73">
        <v>3352</v>
      </c>
      <c r="M60" s="73">
        <v>1621</v>
      </c>
      <c r="N60" s="73">
        <v>1352</v>
      </c>
      <c r="O60" s="74">
        <v>20117</v>
      </c>
      <c r="P60" s="75">
        <v>0.23773339636019852</v>
      </c>
      <c r="Q60" s="76">
        <v>7344</v>
      </c>
      <c r="R60" s="76">
        <v>12773</v>
      </c>
    </row>
    <row r="61" spans="2:18">
      <c r="B61" s="57" t="s">
        <v>312</v>
      </c>
      <c r="C61" s="59">
        <v>0</v>
      </c>
      <c r="D61" s="73">
        <v>0</v>
      </c>
      <c r="E61" s="73">
        <v>0</v>
      </c>
      <c r="F61" s="73">
        <v>0</v>
      </c>
      <c r="G61" s="73">
        <v>89</v>
      </c>
      <c r="H61" s="73">
        <v>0</v>
      </c>
      <c r="I61" s="73">
        <v>0</v>
      </c>
      <c r="J61" s="73">
        <v>0</v>
      </c>
      <c r="K61" s="73">
        <v>0</v>
      </c>
      <c r="L61" s="73">
        <v>0</v>
      </c>
      <c r="M61" s="73">
        <v>0</v>
      </c>
      <c r="N61" s="73">
        <v>0</v>
      </c>
      <c r="O61" s="74">
        <v>89</v>
      </c>
      <c r="P61" s="75">
        <v>1.0517608130465612E-3</v>
      </c>
      <c r="Q61" s="76">
        <v>89</v>
      </c>
      <c r="R61" s="76">
        <v>0</v>
      </c>
    </row>
    <row r="62" spans="2:18">
      <c r="B62" s="57" t="s">
        <v>304</v>
      </c>
      <c r="C62" s="59">
        <v>0</v>
      </c>
      <c r="D62" s="73">
        <v>0</v>
      </c>
      <c r="E62" s="73">
        <v>0</v>
      </c>
      <c r="F62" s="73">
        <v>0</v>
      </c>
      <c r="G62" s="73">
        <v>0</v>
      </c>
      <c r="H62" s="73">
        <v>474</v>
      </c>
      <c r="I62" s="73">
        <v>0</v>
      </c>
      <c r="J62" s="73">
        <v>0</v>
      </c>
      <c r="K62" s="73">
        <v>0</v>
      </c>
      <c r="L62" s="73">
        <v>0</v>
      </c>
      <c r="M62" s="73">
        <v>0</v>
      </c>
      <c r="N62" s="73">
        <v>0</v>
      </c>
      <c r="O62" s="74">
        <v>474</v>
      </c>
      <c r="P62" s="75">
        <v>5.6015126447648313E-3</v>
      </c>
      <c r="Q62" s="76">
        <v>474</v>
      </c>
      <c r="R62" s="76">
        <v>0</v>
      </c>
    </row>
    <row r="63" spans="2:18">
      <c r="B63" s="91" t="s">
        <v>295</v>
      </c>
      <c r="C63" s="92">
        <v>2190</v>
      </c>
      <c r="D63" s="92">
        <v>3484</v>
      </c>
      <c r="E63" s="92">
        <v>5965</v>
      </c>
      <c r="F63" s="92">
        <v>3793</v>
      </c>
      <c r="G63" s="92">
        <v>4834</v>
      </c>
      <c r="H63" s="92">
        <v>7271</v>
      </c>
      <c r="I63" s="92">
        <v>5995</v>
      </c>
      <c r="J63" s="92">
        <v>9792</v>
      </c>
      <c r="K63" s="92">
        <v>11637</v>
      </c>
      <c r="L63" s="92">
        <v>8442</v>
      </c>
      <c r="M63" s="92">
        <v>14545</v>
      </c>
      <c r="N63" s="92">
        <v>6672</v>
      </c>
      <c r="O63" s="92">
        <v>84620</v>
      </c>
      <c r="P63" s="93">
        <v>1</v>
      </c>
      <c r="Q63" s="92">
        <v>27537</v>
      </c>
      <c r="R63" s="92">
        <v>57083</v>
      </c>
    </row>
    <row r="67" spans="2:18" ht="21">
      <c r="F67" s="23" t="s">
        <v>313</v>
      </c>
    </row>
    <row r="69" spans="2:18" ht="30">
      <c r="B69" s="54" t="s">
        <v>306</v>
      </c>
      <c r="C69" s="54" t="s">
        <v>58</v>
      </c>
      <c r="D69" s="54" t="s">
        <v>250</v>
      </c>
      <c r="E69" s="54" t="s">
        <v>251</v>
      </c>
      <c r="F69" s="54" t="s">
        <v>252</v>
      </c>
      <c r="G69" s="54" t="s">
        <v>253</v>
      </c>
      <c r="H69" s="54" t="s">
        <v>254</v>
      </c>
      <c r="I69" s="54" t="s">
        <v>255</v>
      </c>
      <c r="J69" s="54" t="s">
        <v>256</v>
      </c>
      <c r="K69" s="54" t="s">
        <v>257</v>
      </c>
      <c r="L69" s="54" t="s">
        <v>258</v>
      </c>
      <c r="M69" s="54" t="s">
        <v>259</v>
      </c>
      <c r="N69" s="54" t="s">
        <v>260</v>
      </c>
      <c r="O69" s="54" t="s">
        <v>261</v>
      </c>
      <c r="P69" s="70" t="s">
        <v>284</v>
      </c>
      <c r="Q69" s="71" t="s">
        <v>285</v>
      </c>
      <c r="R69" s="71" t="s">
        <v>286</v>
      </c>
    </row>
    <row r="70" spans="2:18">
      <c r="B70" s="57" t="s">
        <v>69</v>
      </c>
      <c r="C70" s="59">
        <v>9513</v>
      </c>
      <c r="D70" s="59">
        <v>19723</v>
      </c>
      <c r="E70" s="59">
        <v>10987</v>
      </c>
      <c r="F70" s="59">
        <v>10091</v>
      </c>
      <c r="G70" s="59">
        <v>10659</v>
      </c>
      <c r="H70" s="59">
        <v>9048</v>
      </c>
      <c r="I70" s="59">
        <v>10952</v>
      </c>
      <c r="J70" s="72">
        <v>11078</v>
      </c>
      <c r="K70" s="59">
        <v>10231</v>
      </c>
      <c r="L70" s="59">
        <v>6875</v>
      </c>
      <c r="M70" s="59">
        <v>6825</v>
      </c>
      <c r="N70" s="73">
        <v>10723</v>
      </c>
      <c r="O70" s="74">
        <v>126705</v>
      </c>
      <c r="P70" s="75">
        <v>0.99513057137247207</v>
      </c>
      <c r="Q70" s="76">
        <v>70021</v>
      </c>
      <c r="R70" s="76">
        <v>56684</v>
      </c>
    </row>
    <row r="71" spans="2:18">
      <c r="B71" s="57" t="s">
        <v>125</v>
      </c>
      <c r="C71" s="59">
        <v>28</v>
      </c>
      <c r="D71" s="59">
        <v>16</v>
      </c>
      <c r="E71" s="73">
        <v>10</v>
      </c>
      <c r="F71" s="73">
        <v>14</v>
      </c>
      <c r="G71" s="73">
        <v>9</v>
      </c>
      <c r="H71" s="59">
        <v>4</v>
      </c>
      <c r="I71" s="73">
        <v>5</v>
      </c>
      <c r="J71" s="72">
        <v>42</v>
      </c>
      <c r="K71" s="73">
        <v>12</v>
      </c>
      <c r="L71" s="73">
        <v>25</v>
      </c>
      <c r="M71" s="72">
        <v>17</v>
      </c>
      <c r="N71" s="73">
        <v>30</v>
      </c>
      <c r="O71" s="74">
        <v>212</v>
      </c>
      <c r="P71" s="75">
        <v>1.6650304339289219E-3</v>
      </c>
      <c r="Q71" s="76">
        <v>81</v>
      </c>
      <c r="R71" s="76">
        <v>131</v>
      </c>
    </row>
    <row r="72" spans="2:18">
      <c r="B72" s="57" t="s">
        <v>149</v>
      </c>
      <c r="C72" s="59">
        <v>5</v>
      </c>
      <c r="D72" s="59">
        <v>0</v>
      </c>
      <c r="E72" s="73">
        <v>2</v>
      </c>
      <c r="F72" s="73">
        <v>0</v>
      </c>
      <c r="G72" s="73">
        <v>5</v>
      </c>
      <c r="H72" s="59">
        <v>134</v>
      </c>
      <c r="I72" s="73">
        <v>0</v>
      </c>
      <c r="J72" s="72">
        <v>4</v>
      </c>
      <c r="K72" s="73">
        <v>1</v>
      </c>
      <c r="L72" s="73">
        <v>1</v>
      </c>
      <c r="M72" s="72">
        <v>0</v>
      </c>
      <c r="N72" s="73">
        <v>1</v>
      </c>
      <c r="O72" s="74">
        <v>153</v>
      </c>
      <c r="P72" s="75">
        <v>1.2016493225996466E-3</v>
      </c>
      <c r="Q72" s="76">
        <v>146</v>
      </c>
      <c r="R72" s="76">
        <v>7</v>
      </c>
    </row>
    <row r="73" spans="2:18">
      <c r="B73" s="57" t="s">
        <v>155</v>
      </c>
      <c r="C73" s="59">
        <v>4</v>
      </c>
      <c r="D73" s="59">
        <v>0</v>
      </c>
      <c r="E73" s="73">
        <v>5</v>
      </c>
      <c r="F73" s="73">
        <v>9</v>
      </c>
      <c r="G73" s="73">
        <v>0</v>
      </c>
      <c r="H73" s="59">
        <v>12</v>
      </c>
      <c r="I73" s="73">
        <v>0</v>
      </c>
      <c r="J73" s="72">
        <v>66</v>
      </c>
      <c r="K73" s="73">
        <v>0</v>
      </c>
      <c r="L73" s="73">
        <v>8</v>
      </c>
      <c r="M73" s="72">
        <v>2</v>
      </c>
      <c r="N73" s="73">
        <v>0</v>
      </c>
      <c r="O73" s="74">
        <v>106</v>
      </c>
      <c r="P73" s="75">
        <v>8.3251521696446097E-4</v>
      </c>
      <c r="Q73" s="76">
        <v>30</v>
      </c>
      <c r="R73" s="76">
        <v>76</v>
      </c>
    </row>
    <row r="74" spans="2:18">
      <c r="B74" s="57" t="s">
        <v>108</v>
      </c>
      <c r="C74" s="59">
        <v>0</v>
      </c>
      <c r="D74" s="59">
        <v>1</v>
      </c>
      <c r="E74" s="73">
        <v>0</v>
      </c>
      <c r="F74" s="73">
        <v>2</v>
      </c>
      <c r="G74" s="73">
        <v>0</v>
      </c>
      <c r="H74" s="59">
        <v>3</v>
      </c>
      <c r="I74" s="73">
        <v>7</v>
      </c>
      <c r="J74" s="72">
        <v>23</v>
      </c>
      <c r="K74" s="73">
        <v>10</v>
      </c>
      <c r="L74" s="73">
        <v>18</v>
      </c>
      <c r="M74" s="72">
        <v>16</v>
      </c>
      <c r="N74" s="73">
        <v>30</v>
      </c>
      <c r="O74" s="74">
        <v>110</v>
      </c>
      <c r="P74" s="75">
        <v>8.6393088552915766E-4</v>
      </c>
      <c r="Q74" s="76">
        <v>6</v>
      </c>
      <c r="R74" s="76">
        <v>104</v>
      </c>
    </row>
    <row r="75" spans="2:18">
      <c r="B75" s="57" t="s">
        <v>161</v>
      </c>
      <c r="C75" s="59">
        <v>0</v>
      </c>
      <c r="D75" s="59">
        <v>0</v>
      </c>
      <c r="E75" s="59">
        <v>0</v>
      </c>
      <c r="F75" s="59">
        <v>0</v>
      </c>
      <c r="G75" s="59">
        <v>0</v>
      </c>
      <c r="H75" s="59">
        <v>1</v>
      </c>
      <c r="I75" s="73">
        <v>1</v>
      </c>
      <c r="J75" s="72">
        <v>1</v>
      </c>
      <c r="K75" s="73">
        <v>7</v>
      </c>
      <c r="L75" s="73">
        <v>4</v>
      </c>
      <c r="M75" s="72">
        <v>1</v>
      </c>
      <c r="N75" s="73">
        <v>0</v>
      </c>
      <c r="O75" s="74">
        <v>15</v>
      </c>
      <c r="P75" s="75">
        <v>1.1780875711761241E-4</v>
      </c>
      <c r="Q75" s="76">
        <v>1</v>
      </c>
      <c r="R75" s="76">
        <v>14</v>
      </c>
    </row>
    <row r="76" spans="2:18">
      <c r="B76" s="57" t="s">
        <v>314</v>
      </c>
      <c r="C76" s="59">
        <v>0</v>
      </c>
      <c r="D76" s="59">
        <v>0</v>
      </c>
      <c r="E76" s="73">
        <v>0</v>
      </c>
      <c r="F76" s="73">
        <v>0</v>
      </c>
      <c r="G76" s="73">
        <v>0</v>
      </c>
      <c r="H76" s="59">
        <v>0</v>
      </c>
      <c r="I76" s="73">
        <v>0</v>
      </c>
      <c r="J76" s="72">
        <v>0</v>
      </c>
      <c r="K76" s="73">
        <v>0</v>
      </c>
      <c r="L76" s="73">
        <v>3</v>
      </c>
      <c r="M76" s="72">
        <v>0</v>
      </c>
      <c r="N76" s="73">
        <v>0</v>
      </c>
      <c r="O76" s="74">
        <v>3</v>
      </c>
      <c r="P76" s="75">
        <v>2.3561751423522482E-5</v>
      </c>
      <c r="Q76" s="76">
        <v>0</v>
      </c>
      <c r="R76" s="76">
        <v>3</v>
      </c>
    </row>
    <row r="77" spans="2:18">
      <c r="B77" s="57" t="s">
        <v>138</v>
      </c>
      <c r="C77" s="58">
        <v>3</v>
      </c>
      <c r="D77" s="58">
        <v>10</v>
      </c>
      <c r="E77" s="73">
        <v>0</v>
      </c>
      <c r="F77" s="73">
        <v>3</v>
      </c>
      <c r="G77" s="73">
        <v>0</v>
      </c>
      <c r="H77" s="59">
        <v>1</v>
      </c>
      <c r="I77" s="73">
        <v>0</v>
      </c>
      <c r="J77" s="72">
        <v>1</v>
      </c>
      <c r="K77" s="73">
        <v>0</v>
      </c>
      <c r="L77" s="73">
        <v>1</v>
      </c>
      <c r="M77" s="73">
        <v>0</v>
      </c>
      <c r="N77" s="73">
        <v>2</v>
      </c>
      <c r="O77" s="74">
        <v>21</v>
      </c>
      <c r="P77" s="75">
        <v>1.6493225996465737E-4</v>
      </c>
      <c r="Q77" s="76">
        <v>17</v>
      </c>
      <c r="R77" s="76">
        <v>4</v>
      </c>
    </row>
    <row r="78" spans="2:18">
      <c r="B78" s="91" t="s">
        <v>295</v>
      </c>
      <c r="C78" s="92">
        <v>9553</v>
      </c>
      <c r="D78" s="92">
        <v>19750</v>
      </c>
      <c r="E78" s="92">
        <v>11004</v>
      </c>
      <c r="F78" s="92">
        <v>10119</v>
      </c>
      <c r="G78" s="92">
        <v>10673</v>
      </c>
      <c r="H78" s="92">
        <v>9203</v>
      </c>
      <c r="I78" s="92">
        <v>10965</v>
      </c>
      <c r="J78" s="92">
        <v>11215</v>
      </c>
      <c r="K78" s="92">
        <v>10261</v>
      </c>
      <c r="L78" s="92">
        <v>6935</v>
      </c>
      <c r="M78" s="92">
        <v>6861</v>
      </c>
      <c r="N78" s="92">
        <v>10786</v>
      </c>
      <c r="O78" s="92">
        <v>127325</v>
      </c>
      <c r="P78" s="93">
        <v>1.0000000000000002</v>
      </c>
      <c r="Q78" s="92">
        <v>70302</v>
      </c>
      <c r="R78" s="92">
        <v>57023</v>
      </c>
    </row>
    <row r="81" spans="2:18" ht="36">
      <c r="B81" s="86" t="s">
        <v>296</v>
      </c>
      <c r="C81" s="54" t="s">
        <v>58</v>
      </c>
      <c r="D81" s="54" t="s">
        <v>250</v>
      </c>
      <c r="E81" s="54" t="s">
        <v>251</v>
      </c>
      <c r="F81" s="54" t="s">
        <v>252</v>
      </c>
      <c r="G81" s="54" t="s">
        <v>253</v>
      </c>
      <c r="H81" s="54" t="s">
        <v>254</v>
      </c>
      <c r="I81" s="54" t="s">
        <v>255</v>
      </c>
      <c r="J81" s="54" t="s">
        <v>256</v>
      </c>
      <c r="K81" s="54" t="s">
        <v>257</v>
      </c>
      <c r="L81" s="54" t="s">
        <v>258</v>
      </c>
      <c r="M81" s="54" t="s">
        <v>259</v>
      </c>
      <c r="N81" s="54" t="s">
        <v>260</v>
      </c>
      <c r="O81" s="54" t="s">
        <v>261</v>
      </c>
      <c r="P81" s="70" t="s">
        <v>284</v>
      </c>
      <c r="Q81" s="87" t="s">
        <v>297</v>
      </c>
      <c r="R81" s="71" t="s">
        <v>298</v>
      </c>
    </row>
    <row r="82" spans="2:18">
      <c r="B82" s="57" t="s">
        <v>315</v>
      </c>
      <c r="C82" s="59">
        <v>5417</v>
      </c>
      <c r="D82" s="59">
        <v>9283</v>
      </c>
      <c r="E82" s="59">
        <v>1222</v>
      </c>
      <c r="F82" s="59">
        <v>0</v>
      </c>
      <c r="G82" s="59">
        <v>0</v>
      </c>
      <c r="H82" s="59">
        <v>1476</v>
      </c>
      <c r="I82" s="73">
        <v>5948</v>
      </c>
      <c r="J82" s="73">
        <v>4495</v>
      </c>
      <c r="K82" s="73">
        <v>0</v>
      </c>
      <c r="L82" s="73">
        <v>0</v>
      </c>
      <c r="M82" s="73">
        <v>0</v>
      </c>
      <c r="N82" s="73">
        <v>0</v>
      </c>
      <c r="O82" s="74">
        <v>27841</v>
      </c>
      <c r="P82" s="75">
        <v>0.2186609071274298</v>
      </c>
      <c r="Q82" s="76">
        <v>17398</v>
      </c>
      <c r="R82" s="76">
        <v>10443</v>
      </c>
    </row>
    <row r="83" spans="2:18">
      <c r="B83" s="57" t="s">
        <v>316</v>
      </c>
      <c r="C83" s="59">
        <v>926</v>
      </c>
      <c r="D83" s="59">
        <v>883</v>
      </c>
      <c r="E83" s="59">
        <v>1103</v>
      </c>
      <c r="F83" s="59">
        <v>662</v>
      </c>
      <c r="G83" s="59">
        <v>1273</v>
      </c>
      <c r="H83" s="59">
        <v>1279</v>
      </c>
      <c r="I83" s="73">
        <v>1135</v>
      </c>
      <c r="J83" s="73">
        <v>852</v>
      </c>
      <c r="K83" s="73">
        <v>732</v>
      </c>
      <c r="L83" s="73">
        <v>633</v>
      </c>
      <c r="M83" s="73">
        <v>351</v>
      </c>
      <c r="N83" s="73">
        <v>433</v>
      </c>
      <c r="O83" s="74">
        <v>10262</v>
      </c>
      <c r="P83" s="75">
        <v>8.0596897702729237E-2</v>
      </c>
      <c r="Q83" s="76">
        <v>6126</v>
      </c>
      <c r="R83" s="76">
        <v>4136</v>
      </c>
    </row>
    <row r="84" spans="2:18">
      <c r="B84" s="57" t="s">
        <v>317</v>
      </c>
      <c r="C84" s="59">
        <v>903</v>
      </c>
      <c r="D84" s="59">
        <v>1100</v>
      </c>
      <c r="E84" s="59">
        <v>1381</v>
      </c>
      <c r="F84" s="59">
        <v>2008</v>
      </c>
      <c r="G84" s="59">
        <v>2787</v>
      </c>
      <c r="H84" s="59">
        <v>1452</v>
      </c>
      <c r="I84" s="73">
        <v>1282</v>
      </c>
      <c r="J84" s="73">
        <v>1678</v>
      </c>
      <c r="K84" s="73">
        <v>1077</v>
      </c>
      <c r="L84" s="73">
        <v>826</v>
      </c>
      <c r="M84" s="73">
        <v>502</v>
      </c>
      <c r="N84" s="73">
        <v>0</v>
      </c>
      <c r="O84" s="74">
        <v>14996</v>
      </c>
      <c r="P84" s="75">
        <v>0.11777734144904771</v>
      </c>
      <c r="Q84" s="76">
        <v>9631</v>
      </c>
      <c r="R84" s="76">
        <v>5365</v>
      </c>
    </row>
    <row r="85" spans="2:18">
      <c r="B85" s="57" t="s">
        <v>318</v>
      </c>
      <c r="C85" s="59">
        <v>808</v>
      </c>
      <c r="D85" s="59">
        <v>792</v>
      </c>
      <c r="E85" s="59">
        <v>1129</v>
      </c>
      <c r="F85" s="59">
        <v>646</v>
      </c>
      <c r="G85" s="59">
        <v>545</v>
      </c>
      <c r="H85" s="59">
        <v>713</v>
      </c>
      <c r="I85" s="73">
        <v>710</v>
      </c>
      <c r="J85" s="73">
        <v>530</v>
      </c>
      <c r="K85" s="73">
        <v>732</v>
      </c>
      <c r="L85" s="73">
        <v>785</v>
      </c>
      <c r="M85" s="73">
        <v>491</v>
      </c>
      <c r="N85" s="73">
        <v>190</v>
      </c>
      <c r="O85" s="74">
        <v>8071</v>
      </c>
      <c r="P85" s="75">
        <v>6.3388965246416656E-2</v>
      </c>
      <c r="Q85" s="76">
        <v>4633</v>
      </c>
      <c r="R85" s="76">
        <v>3438</v>
      </c>
    </row>
    <row r="86" spans="2:18">
      <c r="B86" s="57" t="s">
        <v>152</v>
      </c>
      <c r="C86" s="59">
        <v>0</v>
      </c>
      <c r="D86" s="59">
        <v>0</v>
      </c>
      <c r="E86" s="59">
        <v>0</v>
      </c>
      <c r="F86" s="59">
        <v>2059</v>
      </c>
      <c r="G86" s="59">
        <v>491</v>
      </c>
      <c r="H86" s="59">
        <v>0</v>
      </c>
      <c r="I86" s="73">
        <v>0</v>
      </c>
      <c r="J86" s="73">
        <v>0</v>
      </c>
      <c r="K86" s="73">
        <v>0</v>
      </c>
      <c r="L86" s="73">
        <v>0</v>
      </c>
      <c r="M86" s="73">
        <v>0</v>
      </c>
      <c r="N86" s="73">
        <v>0</v>
      </c>
      <c r="O86" s="74">
        <v>2550</v>
      </c>
      <c r="P86" s="75">
        <v>2.0027488709994108E-2</v>
      </c>
      <c r="Q86" s="76">
        <v>2550</v>
      </c>
      <c r="R86" s="76">
        <v>0</v>
      </c>
    </row>
    <row r="87" spans="2:18">
      <c r="B87" s="57" t="s">
        <v>319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73">
        <v>0</v>
      </c>
      <c r="J87" s="73">
        <v>0</v>
      </c>
      <c r="K87" s="73">
        <v>0</v>
      </c>
      <c r="L87" s="73">
        <v>345</v>
      </c>
      <c r="M87" s="73">
        <v>345</v>
      </c>
      <c r="N87" s="73">
        <v>291</v>
      </c>
      <c r="O87" s="74">
        <v>981</v>
      </c>
      <c r="P87" s="75">
        <v>7.7046927154918515E-3</v>
      </c>
      <c r="Q87" s="76">
        <v>0</v>
      </c>
      <c r="R87" s="76">
        <v>981</v>
      </c>
    </row>
    <row r="88" spans="2:18">
      <c r="B88" s="57" t="s">
        <v>60</v>
      </c>
      <c r="C88" s="59">
        <v>638</v>
      </c>
      <c r="D88" s="59">
        <v>1774</v>
      </c>
      <c r="E88" s="59">
        <v>1328</v>
      </c>
      <c r="F88" s="59">
        <v>1001</v>
      </c>
      <c r="G88" s="59">
        <v>824</v>
      </c>
      <c r="H88" s="59">
        <v>672</v>
      </c>
      <c r="I88" s="73">
        <v>459</v>
      </c>
      <c r="J88" s="73">
        <v>1041</v>
      </c>
      <c r="K88" s="73">
        <v>927</v>
      </c>
      <c r="L88" s="73">
        <v>428</v>
      </c>
      <c r="M88" s="73">
        <v>509</v>
      </c>
      <c r="N88" s="73">
        <v>2929</v>
      </c>
      <c r="O88" s="74">
        <v>12530</v>
      </c>
      <c r="P88" s="75">
        <v>9.8409581778912236E-2</v>
      </c>
      <c r="Q88" s="76">
        <v>6237</v>
      </c>
      <c r="R88" s="76">
        <v>6293</v>
      </c>
    </row>
    <row r="89" spans="2:18">
      <c r="B89" s="57" t="s">
        <v>224</v>
      </c>
      <c r="C89" s="59">
        <v>237</v>
      </c>
      <c r="D89" s="59">
        <v>156</v>
      </c>
      <c r="E89" s="59">
        <v>306</v>
      </c>
      <c r="F89" s="59">
        <v>105</v>
      </c>
      <c r="G89" s="59">
        <v>45</v>
      </c>
      <c r="H89" s="59">
        <v>0</v>
      </c>
      <c r="I89" s="73">
        <v>93</v>
      </c>
      <c r="J89" s="73">
        <v>11</v>
      </c>
      <c r="K89" s="73">
        <v>43</v>
      </c>
      <c r="L89" s="73">
        <v>4</v>
      </c>
      <c r="M89" s="73">
        <v>0</v>
      </c>
      <c r="N89" s="73">
        <v>0</v>
      </c>
      <c r="O89" s="74">
        <v>1000</v>
      </c>
      <c r="P89" s="75">
        <v>7.8539171411741611E-3</v>
      </c>
      <c r="Q89" s="76">
        <v>849</v>
      </c>
      <c r="R89" s="76">
        <v>151</v>
      </c>
    </row>
    <row r="90" spans="2:18">
      <c r="B90" s="57" t="s">
        <v>136</v>
      </c>
      <c r="C90" s="59">
        <v>0</v>
      </c>
      <c r="D90" s="59">
        <v>0</v>
      </c>
      <c r="E90" s="59">
        <v>1970</v>
      </c>
      <c r="F90" s="59">
        <v>18</v>
      </c>
      <c r="G90" s="59">
        <v>0</v>
      </c>
      <c r="H90" s="59">
        <v>257</v>
      </c>
      <c r="I90" s="73">
        <v>179</v>
      </c>
      <c r="J90" s="73">
        <v>0</v>
      </c>
      <c r="K90" s="73">
        <v>716</v>
      </c>
      <c r="L90" s="73">
        <v>2633</v>
      </c>
      <c r="M90" s="73">
        <v>3227</v>
      </c>
      <c r="N90" s="73">
        <v>4900</v>
      </c>
      <c r="O90" s="74">
        <v>13900</v>
      </c>
      <c r="P90" s="75">
        <v>0.10916944826232083</v>
      </c>
      <c r="Q90" s="76">
        <v>2245</v>
      </c>
      <c r="R90" s="76">
        <v>11655</v>
      </c>
    </row>
    <row r="91" spans="2:18">
      <c r="B91" s="57" t="s">
        <v>320</v>
      </c>
      <c r="C91" s="59">
        <v>213</v>
      </c>
      <c r="D91" s="59">
        <v>1029</v>
      </c>
      <c r="E91" s="59">
        <v>1430</v>
      </c>
      <c r="F91" s="59">
        <v>1892</v>
      </c>
      <c r="G91" s="59">
        <v>1106</v>
      </c>
      <c r="H91" s="59">
        <v>1579</v>
      </c>
      <c r="I91" s="73">
        <v>483</v>
      </c>
      <c r="J91" s="73">
        <v>918</v>
      </c>
      <c r="K91" s="73">
        <v>370</v>
      </c>
      <c r="L91" s="73">
        <v>756</v>
      </c>
      <c r="M91" s="73">
        <v>0</v>
      </c>
      <c r="N91" s="73">
        <v>0</v>
      </c>
      <c r="O91" s="74">
        <v>9776</v>
      </c>
      <c r="P91" s="75">
        <v>7.6779893972118596E-2</v>
      </c>
      <c r="Q91" s="76">
        <v>7249</v>
      </c>
      <c r="R91" s="76">
        <v>2527</v>
      </c>
    </row>
    <row r="92" spans="2:18">
      <c r="B92" s="57" t="s">
        <v>321</v>
      </c>
      <c r="C92" s="59">
        <v>0</v>
      </c>
      <c r="D92" s="59">
        <v>0</v>
      </c>
      <c r="E92" s="59">
        <v>0</v>
      </c>
      <c r="F92" s="59">
        <v>0</v>
      </c>
      <c r="G92" s="59">
        <v>0</v>
      </c>
      <c r="H92" s="59">
        <v>312</v>
      </c>
      <c r="I92" s="73">
        <v>0</v>
      </c>
      <c r="J92" s="73">
        <v>410</v>
      </c>
      <c r="K92" s="73">
        <v>2285</v>
      </c>
      <c r="L92" s="73">
        <v>0</v>
      </c>
      <c r="M92" s="73">
        <v>0</v>
      </c>
      <c r="N92" s="73">
        <v>0</v>
      </c>
      <c r="O92" s="74">
        <v>3007</v>
      </c>
      <c r="P92" s="75">
        <v>2.3616728843510702E-2</v>
      </c>
      <c r="Q92" s="76">
        <v>312</v>
      </c>
      <c r="R92" s="76">
        <v>2695</v>
      </c>
    </row>
    <row r="93" spans="2:18">
      <c r="B93" s="57" t="s">
        <v>322</v>
      </c>
      <c r="C93" s="59">
        <v>0</v>
      </c>
      <c r="D93" s="59">
        <v>0</v>
      </c>
      <c r="E93" s="59">
        <v>0</v>
      </c>
      <c r="F93" s="59">
        <v>0</v>
      </c>
      <c r="G93" s="59">
        <v>0</v>
      </c>
      <c r="H93" s="59">
        <v>0</v>
      </c>
      <c r="I93" s="73">
        <v>0</v>
      </c>
      <c r="J93" s="73">
        <v>0</v>
      </c>
      <c r="K93" s="73">
        <v>0</v>
      </c>
      <c r="L93" s="73">
        <v>316</v>
      </c>
      <c r="M93" s="73">
        <v>0</v>
      </c>
      <c r="N93" s="73">
        <v>0</v>
      </c>
      <c r="O93" s="74">
        <v>316</v>
      </c>
      <c r="P93" s="75">
        <v>2.4818378166110346E-3</v>
      </c>
      <c r="Q93" s="76">
        <v>0</v>
      </c>
      <c r="R93" s="76">
        <v>316</v>
      </c>
    </row>
    <row r="94" spans="2:18">
      <c r="B94" s="57" t="s">
        <v>323</v>
      </c>
      <c r="C94" s="59">
        <v>198</v>
      </c>
      <c r="D94" s="59">
        <v>737</v>
      </c>
      <c r="E94" s="59">
        <v>14</v>
      </c>
      <c r="F94" s="59">
        <v>9</v>
      </c>
      <c r="G94" s="59">
        <v>799</v>
      </c>
      <c r="H94" s="59">
        <v>553</v>
      </c>
      <c r="I94" s="73">
        <v>166</v>
      </c>
      <c r="J94" s="73">
        <v>83</v>
      </c>
      <c r="K94" s="73">
        <v>0</v>
      </c>
      <c r="L94" s="73">
        <v>104</v>
      </c>
      <c r="M94" s="73">
        <v>0</v>
      </c>
      <c r="N94" s="73">
        <v>67</v>
      </c>
      <c r="O94" s="74">
        <v>2730</v>
      </c>
      <c r="P94" s="75">
        <v>2.1441193795405458E-2</v>
      </c>
      <c r="Q94" s="76">
        <v>2310</v>
      </c>
      <c r="R94" s="76">
        <v>420</v>
      </c>
    </row>
    <row r="95" spans="2:18">
      <c r="B95" s="57" t="s">
        <v>324</v>
      </c>
      <c r="C95" s="59">
        <v>147</v>
      </c>
      <c r="D95" s="59">
        <v>3995</v>
      </c>
      <c r="E95" s="59">
        <v>1038</v>
      </c>
      <c r="F95" s="59">
        <v>1690</v>
      </c>
      <c r="G95" s="59">
        <v>2803</v>
      </c>
      <c r="H95" s="59">
        <v>910</v>
      </c>
      <c r="I95" s="73">
        <v>510</v>
      </c>
      <c r="J95" s="73">
        <v>1197</v>
      </c>
      <c r="K95" s="73">
        <v>3379</v>
      </c>
      <c r="L95" s="73">
        <v>105</v>
      </c>
      <c r="M95" s="73">
        <v>1436</v>
      </c>
      <c r="N95" s="73">
        <v>1971</v>
      </c>
      <c r="O95" s="74">
        <v>19181</v>
      </c>
      <c r="P95" s="75">
        <v>0.15064598468486157</v>
      </c>
      <c r="Q95" s="76">
        <v>10583</v>
      </c>
      <c r="R95" s="76">
        <v>8598</v>
      </c>
    </row>
    <row r="96" spans="2:18">
      <c r="B96" s="57" t="s">
        <v>325</v>
      </c>
      <c r="C96" s="59">
        <v>0</v>
      </c>
      <c r="D96" s="59">
        <v>0</v>
      </c>
      <c r="E96" s="59">
        <v>1</v>
      </c>
      <c r="F96" s="59">
        <v>0</v>
      </c>
      <c r="G96" s="59">
        <v>0</v>
      </c>
      <c r="H96" s="59">
        <v>0</v>
      </c>
      <c r="I96" s="73">
        <v>0</v>
      </c>
      <c r="J96" s="73">
        <v>0</v>
      </c>
      <c r="K96" s="73">
        <v>0</v>
      </c>
      <c r="L96" s="73">
        <v>0</v>
      </c>
      <c r="M96" s="73">
        <v>0</v>
      </c>
      <c r="N96" s="73">
        <v>0</v>
      </c>
      <c r="O96" s="74">
        <v>1</v>
      </c>
      <c r="P96" s="75">
        <v>7.8539171411741607E-6</v>
      </c>
      <c r="Q96" s="76">
        <v>1</v>
      </c>
      <c r="R96" s="76">
        <v>0</v>
      </c>
    </row>
    <row r="97" spans="2:18">
      <c r="B97" s="57" t="s">
        <v>198</v>
      </c>
      <c r="C97" s="59">
        <v>66</v>
      </c>
      <c r="D97" s="59">
        <v>1</v>
      </c>
      <c r="E97" s="59">
        <v>82</v>
      </c>
      <c r="F97" s="59">
        <v>29</v>
      </c>
      <c r="G97" s="59">
        <v>0</v>
      </c>
      <c r="H97" s="59">
        <v>0</v>
      </c>
      <c r="I97" s="73">
        <v>0</v>
      </c>
      <c r="J97" s="73">
        <v>0</v>
      </c>
      <c r="K97" s="73">
        <v>0</v>
      </c>
      <c r="L97" s="73">
        <v>0</v>
      </c>
      <c r="M97" s="73">
        <v>0</v>
      </c>
      <c r="N97" s="73">
        <v>0</v>
      </c>
      <c r="O97" s="74">
        <v>178</v>
      </c>
      <c r="P97" s="75">
        <v>1.3979972511290006E-3</v>
      </c>
      <c r="Q97" s="76">
        <v>178</v>
      </c>
      <c r="R97" s="76">
        <v>0</v>
      </c>
    </row>
    <row r="98" spans="2:18">
      <c r="B98" s="57" t="s">
        <v>326</v>
      </c>
      <c r="C98" s="59">
        <v>0</v>
      </c>
      <c r="D98" s="59">
        <v>0</v>
      </c>
      <c r="E98" s="59">
        <v>0</v>
      </c>
      <c r="F98" s="59">
        <v>0</v>
      </c>
      <c r="G98" s="59">
        <v>0</v>
      </c>
      <c r="H98" s="59">
        <v>0</v>
      </c>
      <c r="I98" s="73">
        <v>0</v>
      </c>
      <c r="J98" s="73">
        <v>0</v>
      </c>
      <c r="K98" s="73">
        <v>0</v>
      </c>
      <c r="L98" s="73">
        <v>0</v>
      </c>
      <c r="M98" s="73">
        <v>0</v>
      </c>
      <c r="N98" s="73">
        <v>5</v>
      </c>
      <c r="O98" s="74">
        <v>5</v>
      </c>
      <c r="P98" s="75">
        <v>3.92695857058708E-5</v>
      </c>
      <c r="Q98" s="76">
        <v>0</v>
      </c>
      <c r="R98" s="76">
        <v>5</v>
      </c>
    </row>
    <row r="99" spans="2:18">
      <c r="B99" s="91" t="s">
        <v>295</v>
      </c>
      <c r="C99" s="92">
        <v>9553</v>
      </c>
      <c r="D99" s="92">
        <v>19750</v>
      </c>
      <c r="E99" s="92">
        <v>11004</v>
      </c>
      <c r="F99" s="92">
        <v>10119</v>
      </c>
      <c r="G99" s="92">
        <v>10673</v>
      </c>
      <c r="H99" s="92">
        <v>9203</v>
      </c>
      <c r="I99" s="92">
        <v>10965</v>
      </c>
      <c r="J99" s="92">
        <v>11215</v>
      </c>
      <c r="K99" s="92">
        <v>10261</v>
      </c>
      <c r="L99" s="92">
        <v>6935</v>
      </c>
      <c r="M99" s="92">
        <v>6861</v>
      </c>
      <c r="N99" s="92">
        <v>10786</v>
      </c>
      <c r="O99" s="92">
        <v>127325</v>
      </c>
      <c r="P99" s="93">
        <v>1</v>
      </c>
      <c r="Q99" s="92">
        <v>70302</v>
      </c>
      <c r="R99" s="102">
        <v>57023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06E6D-3CB5-44AD-ACE0-25CEE6601757}">
  <dimension ref="A2:N92"/>
  <sheetViews>
    <sheetView showGridLines="0" zoomScale="90" zoomScaleNormal="90" workbookViewId="0">
      <selection activeCell="A15" sqref="A15"/>
    </sheetView>
  </sheetViews>
  <sheetFormatPr baseColWidth="10" defaultColWidth="11.42578125" defaultRowHeight="15"/>
  <cols>
    <col min="1" max="1" width="38" bestFit="1" customWidth="1"/>
    <col min="2" max="13" width="14.5703125" customWidth="1"/>
    <col min="14" max="14" width="8.5703125" bestFit="1" customWidth="1"/>
    <col min="15" max="15" width="6" bestFit="1" customWidth="1"/>
  </cols>
  <sheetData>
    <row r="2" spans="1:14" ht="44.25" customHeight="1">
      <c r="E2" s="42" t="s">
        <v>327</v>
      </c>
    </row>
    <row r="4" spans="1:14" ht="18">
      <c r="A4" s="54" t="s">
        <v>328</v>
      </c>
      <c r="B4" s="54" t="s">
        <v>58</v>
      </c>
      <c r="C4" s="54" t="s">
        <v>250</v>
      </c>
      <c r="D4" s="54" t="s">
        <v>251</v>
      </c>
      <c r="E4" s="54" t="s">
        <v>252</v>
      </c>
      <c r="F4" s="54" t="s">
        <v>253</v>
      </c>
      <c r="G4" s="54" t="s">
        <v>254</v>
      </c>
      <c r="H4" s="54" t="s">
        <v>255</v>
      </c>
      <c r="I4" s="54" t="s">
        <v>256</v>
      </c>
      <c r="J4" s="54" t="s">
        <v>257</v>
      </c>
      <c r="K4" s="54" t="s">
        <v>258</v>
      </c>
      <c r="L4" s="54" t="s">
        <v>259</v>
      </c>
      <c r="M4" s="54" t="s">
        <v>260</v>
      </c>
      <c r="N4" s="54" t="s">
        <v>261</v>
      </c>
    </row>
    <row r="5" spans="1:14">
      <c r="A5" s="61" t="s">
        <v>329</v>
      </c>
      <c r="B5" s="59">
        <v>981</v>
      </c>
      <c r="C5" s="59">
        <v>1398</v>
      </c>
      <c r="D5" s="62">
        <v>1525</v>
      </c>
      <c r="E5" s="62">
        <v>1300</v>
      </c>
      <c r="F5" s="62">
        <v>1497</v>
      </c>
      <c r="G5" s="62">
        <v>1562</v>
      </c>
      <c r="H5" s="59">
        <v>1329</v>
      </c>
      <c r="I5" s="59">
        <v>1978</v>
      </c>
      <c r="J5" s="62">
        <v>2003</v>
      </c>
      <c r="K5" s="62">
        <v>1566</v>
      </c>
      <c r="L5" s="62">
        <v>1634</v>
      </c>
      <c r="M5" s="62">
        <v>1039</v>
      </c>
      <c r="N5" s="60">
        <f>SUM(B5:M5)</f>
        <v>17812</v>
      </c>
    </row>
    <row r="6" spans="1:14">
      <c r="A6" s="57" t="s">
        <v>330</v>
      </c>
      <c r="B6" s="59">
        <v>969</v>
      </c>
      <c r="C6" s="59">
        <v>1367</v>
      </c>
      <c r="D6" s="62">
        <v>1556</v>
      </c>
      <c r="E6" s="62">
        <v>1306</v>
      </c>
      <c r="F6" s="62">
        <v>1342</v>
      </c>
      <c r="G6" s="62">
        <v>1706</v>
      </c>
      <c r="H6" s="59">
        <v>1278</v>
      </c>
      <c r="I6" s="59">
        <v>2037</v>
      </c>
      <c r="J6" s="62">
        <v>1988</v>
      </c>
      <c r="K6" s="62">
        <v>1535</v>
      </c>
      <c r="L6" s="62">
        <v>1675</v>
      </c>
      <c r="M6" s="62">
        <v>1051</v>
      </c>
      <c r="N6" s="60">
        <f>SUM(B6:M6)</f>
        <v>17810</v>
      </c>
    </row>
    <row r="7" spans="1:14">
      <c r="A7" s="63" t="s">
        <v>331</v>
      </c>
      <c r="B7" s="64">
        <f t="shared" ref="B7:M7" si="0">+B6/B5</f>
        <v>0.98776758409785936</v>
      </c>
      <c r="C7" s="64">
        <f t="shared" si="0"/>
        <v>0.9778254649499285</v>
      </c>
      <c r="D7" s="64">
        <f t="shared" si="0"/>
        <v>1.0203278688524591</v>
      </c>
      <c r="E7" s="64">
        <f t="shared" si="0"/>
        <v>1.0046153846153847</v>
      </c>
      <c r="F7" s="64">
        <f t="shared" si="0"/>
        <v>0.8964595858383434</v>
      </c>
      <c r="G7" s="64">
        <f t="shared" si="0"/>
        <v>1.0921895006402049</v>
      </c>
      <c r="H7" s="64">
        <f t="shared" si="0"/>
        <v>0.96162528216704291</v>
      </c>
      <c r="I7" s="64">
        <f t="shared" si="0"/>
        <v>1.0298281092012134</v>
      </c>
      <c r="J7" s="64">
        <f t="shared" si="0"/>
        <v>0.99251123315027456</v>
      </c>
      <c r="K7" s="64">
        <f t="shared" si="0"/>
        <v>0.98020434227330777</v>
      </c>
      <c r="L7" s="64">
        <f t="shared" si="0"/>
        <v>1.0250917992656059</v>
      </c>
      <c r="M7" s="64">
        <f t="shared" si="0"/>
        <v>1.0115495668912415</v>
      </c>
      <c r="N7" s="103">
        <f>+AVERAGE(B7:M7)</f>
        <v>0.99833297682857225</v>
      </c>
    </row>
    <row r="10" spans="1:14" ht="18">
      <c r="A10" s="54" t="s">
        <v>332</v>
      </c>
      <c r="B10" s="54" t="s">
        <v>58</v>
      </c>
      <c r="C10" s="54" t="s">
        <v>250</v>
      </c>
      <c r="D10" s="54" t="s">
        <v>251</v>
      </c>
      <c r="E10" s="54" t="s">
        <v>252</v>
      </c>
      <c r="F10" s="54" t="s">
        <v>253</v>
      </c>
      <c r="G10" s="54" t="s">
        <v>254</v>
      </c>
      <c r="H10" s="54" t="s">
        <v>255</v>
      </c>
      <c r="I10" s="54" t="s">
        <v>256</v>
      </c>
      <c r="J10" s="54" t="s">
        <v>257</v>
      </c>
      <c r="K10" s="54" t="s">
        <v>258</v>
      </c>
      <c r="L10" s="54" t="s">
        <v>259</v>
      </c>
      <c r="M10" s="54" t="s">
        <v>260</v>
      </c>
      <c r="N10" s="54" t="s">
        <v>261</v>
      </c>
    </row>
    <row r="11" spans="1:14">
      <c r="A11" s="61" t="s">
        <v>333</v>
      </c>
      <c r="B11" s="59">
        <v>73</v>
      </c>
      <c r="C11" s="59">
        <v>89</v>
      </c>
      <c r="D11" s="62">
        <v>228</v>
      </c>
      <c r="E11" s="62">
        <v>192</v>
      </c>
      <c r="F11" s="62">
        <v>183</v>
      </c>
      <c r="G11" s="62">
        <v>277</v>
      </c>
      <c r="H11" s="59">
        <v>260</v>
      </c>
      <c r="I11" s="59">
        <v>206</v>
      </c>
      <c r="J11" s="62">
        <v>190</v>
      </c>
      <c r="K11" s="62">
        <v>179</v>
      </c>
      <c r="L11" s="62">
        <v>199</v>
      </c>
      <c r="M11" s="62">
        <v>127</v>
      </c>
      <c r="N11" s="60">
        <f>SUM(B11:M11)</f>
        <v>2203</v>
      </c>
    </row>
    <row r="12" spans="1:14">
      <c r="A12" s="57" t="s">
        <v>334</v>
      </c>
      <c r="B12" s="59">
        <v>73</v>
      </c>
      <c r="C12" s="59">
        <v>88</v>
      </c>
      <c r="D12" s="62">
        <v>227</v>
      </c>
      <c r="E12" s="62">
        <v>189</v>
      </c>
      <c r="F12" s="62">
        <v>183</v>
      </c>
      <c r="G12" s="62">
        <v>275</v>
      </c>
      <c r="H12" s="59">
        <v>260</v>
      </c>
      <c r="I12" s="59">
        <v>206</v>
      </c>
      <c r="J12" s="62">
        <v>190</v>
      </c>
      <c r="K12" s="62">
        <v>179</v>
      </c>
      <c r="L12" s="62">
        <v>199</v>
      </c>
      <c r="M12" s="62">
        <v>127</v>
      </c>
      <c r="N12" s="60">
        <f>SUM(B12:M12)</f>
        <v>2196</v>
      </c>
    </row>
    <row r="13" spans="1:14">
      <c r="A13" s="57" t="s">
        <v>335</v>
      </c>
      <c r="B13" s="59">
        <f>+B11-B12</f>
        <v>0</v>
      </c>
      <c r="C13" s="59">
        <f t="shared" ref="C13:M13" si="1">+C11-C12</f>
        <v>1</v>
      </c>
      <c r="D13" s="59">
        <f t="shared" si="1"/>
        <v>1</v>
      </c>
      <c r="E13" s="59">
        <f t="shared" si="1"/>
        <v>3</v>
      </c>
      <c r="F13" s="59">
        <f t="shared" si="1"/>
        <v>0</v>
      </c>
      <c r="G13" s="59">
        <f t="shared" si="1"/>
        <v>2</v>
      </c>
      <c r="H13" s="59">
        <f t="shared" si="1"/>
        <v>0</v>
      </c>
      <c r="I13" s="59">
        <f t="shared" si="1"/>
        <v>0</v>
      </c>
      <c r="J13" s="59">
        <f t="shared" si="1"/>
        <v>0</v>
      </c>
      <c r="K13" s="59">
        <f t="shared" si="1"/>
        <v>0</v>
      </c>
      <c r="L13" s="59">
        <f t="shared" si="1"/>
        <v>0</v>
      </c>
      <c r="M13" s="59">
        <f t="shared" si="1"/>
        <v>0</v>
      </c>
      <c r="N13" s="60">
        <f>SUM(B13:M13)</f>
        <v>7</v>
      </c>
    </row>
    <row r="14" spans="1:14">
      <c r="A14" s="63" t="s">
        <v>336</v>
      </c>
      <c r="B14" s="64">
        <f>+B12/B11</f>
        <v>1</v>
      </c>
      <c r="C14" s="64">
        <f t="shared" ref="C14:M14" si="2">+C12/C11</f>
        <v>0.9887640449438202</v>
      </c>
      <c r="D14" s="64">
        <f t="shared" si="2"/>
        <v>0.99561403508771928</v>
      </c>
      <c r="E14" s="64">
        <f t="shared" si="2"/>
        <v>0.984375</v>
      </c>
      <c r="F14" s="64">
        <f t="shared" si="2"/>
        <v>1</v>
      </c>
      <c r="G14" s="64">
        <f t="shared" si="2"/>
        <v>0.99277978339350181</v>
      </c>
      <c r="H14" s="64">
        <f t="shared" si="2"/>
        <v>1</v>
      </c>
      <c r="I14" s="64">
        <f t="shared" si="2"/>
        <v>1</v>
      </c>
      <c r="J14" s="64">
        <f t="shared" si="2"/>
        <v>1</v>
      </c>
      <c r="K14" s="64">
        <f t="shared" si="2"/>
        <v>1</v>
      </c>
      <c r="L14" s="64">
        <f t="shared" si="2"/>
        <v>1</v>
      </c>
      <c r="M14" s="64">
        <f t="shared" si="2"/>
        <v>1</v>
      </c>
      <c r="N14" s="103">
        <f>+AVERAGE(B14:M14)</f>
        <v>0.99679440528542018</v>
      </c>
    </row>
    <row r="15" spans="1:14">
      <c r="A15" s="63" t="s">
        <v>337</v>
      </c>
      <c r="B15" s="64">
        <f>+B13/B11</f>
        <v>0</v>
      </c>
      <c r="C15" s="64">
        <f t="shared" ref="C15:M15" si="3">+C13/C11</f>
        <v>1.1235955056179775E-2</v>
      </c>
      <c r="D15" s="64">
        <f t="shared" si="3"/>
        <v>4.3859649122807015E-3</v>
      </c>
      <c r="E15" s="64">
        <f t="shared" si="3"/>
        <v>1.5625E-2</v>
      </c>
      <c r="F15" s="64">
        <f t="shared" si="3"/>
        <v>0</v>
      </c>
      <c r="G15" s="64">
        <f t="shared" si="3"/>
        <v>7.2202166064981952E-3</v>
      </c>
      <c r="H15" s="64">
        <f t="shared" si="3"/>
        <v>0</v>
      </c>
      <c r="I15" s="64">
        <f t="shared" si="3"/>
        <v>0</v>
      </c>
      <c r="J15" s="64">
        <f t="shared" si="3"/>
        <v>0</v>
      </c>
      <c r="K15" s="64">
        <f t="shared" si="3"/>
        <v>0</v>
      </c>
      <c r="L15" s="64">
        <f t="shared" si="3"/>
        <v>0</v>
      </c>
      <c r="M15" s="64">
        <f t="shared" si="3"/>
        <v>0</v>
      </c>
      <c r="N15" s="103">
        <f>+AVERAGE(B15:M15)</f>
        <v>3.2055947145798892E-3</v>
      </c>
    </row>
    <row r="18" spans="1:14" ht="18.75">
      <c r="E18" s="42" t="s">
        <v>338</v>
      </c>
    </row>
    <row r="20" spans="1:14" ht="18">
      <c r="A20" s="54" t="s">
        <v>332</v>
      </c>
      <c r="B20" s="55" t="s">
        <v>58</v>
      </c>
      <c r="C20" s="55" t="s">
        <v>250</v>
      </c>
      <c r="D20" s="55" t="s">
        <v>251</v>
      </c>
      <c r="E20" s="55" t="s">
        <v>252</v>
      </c>
      <c r="F20" s="55" t="s">
        <v>253</v>
      </c>
      <c r="G20" s="55" t="s">
        <v>254</v>
      </c>
      <c r="H20" s="55" t="s">
        <v>255</v>
      </c>
      <c r="I20" s="55" t="s">
        <v>256</v>
      </c>
      <c r="J20" s="55" t="s">
        <v>257</v>
      </c>
      <c r="K20" s="55" t="s">
        <v>258</v>
      </c>
      <c r="L20" s="55" t="s">
        <v>259</v>
      </c>
      <c r="M20" s="55" t="s">
        <v>260</v>
      </c>
      <c r="N20" s="56" t="s">
        <v>261</v>
      </c>
    </row>
    <row r="21" spans="1:14">
      <c r="A21" s="61" t="s">
        <v>333</v>
      </c>
      <c r="B21" s="59">
        <v>178</v>
      </c>
      <c r="C21" s="59">
        <v>182</v>
      </c>
      <c r="D21" s="62">
        <v>229</v>
      </c>
      <c r="E21" s="62">
        <v>164</v>
      </c>
      <c r="F21" s="62">
        <v>157</v>
      </c>
      <c r="G21" s="62">
        <v>98</v>
      </c>
      <c r="H21" s="59">
        <v>116</v>
      </c>
      <c r="I21" s="59">
        <v>136</v>
      </c>
      <c r="J21" s="62">
        <v>122</v>
      </c>
      <c r="K21" s="62">
        <v>96</v>
      </c>
      <c r="L21" s="62">
        <v>84</v>
      </c>
      <c r="M21" s="62">
        <v>62</v>
      </c>
      <c r="N21" s="60">
        <v>1624</v>
      </c>
    </row>
    <row r="22" spans="1:14">
      <c r="A22" s="57" t="s">
        <v>334</v>
      </c>
      <c r="B22" s="59">
        <v>178</v>
      </c>
      <c r="C22" s="59">
        <v>182</v>
      </c>
      <c r="D22" s="62">
        <v>229</v>
      </c>
      <c r="E22" s="62">
        <v>164</v>
      </c>
      <c r="F22" s="62">
        <v>157</v>
      </c>
      <c r="G22" s="62">
        <v>98</v>
      </c>
      <c r="H22" s="59">
        <v>116</v>
      </c>
      <c r="I22" s="59">
        <v>136</v>
      </c>
      <c r="J22" s="62">
        <v>122</v>
      </c>
      <c r="K22" s="62">
        <v>96</v>
      </c>
      <c r="L22" s="62">
        <v>84</v>
      </c>
      <c r="M22" s="62">
        <v>62</v>
      </c>
      <c r="N22" s="60">
        <v>1624</v>
      </c>
    </row>
    <row r="23" spans="1:14">
      <c r="A23" s="57" t="s">
        <v>335</v>
      </c>
      <c r="B23" s="59">
        <v>0</v>
      </c>
      <c r="C23" s="59">
        <v>0</v>
      </c>
      <c r="D23" s="62">
        <v>0</v>
      </c>
      <c r="E23" s="62">
        <v>0</v>
      </c>
      <c r="F23" s="62">
        <v>0</v>
      </c>
      <c r="G23" s="62">
        <v>0</v>
      </c>
      <c r="H23" s="59">
        <v>0</v>
      </c>
      <c r="I23" s="59">
        <v>0</v>
      </c>
      <c r="J23" s="62">
        <v>0</v>
      </c>
      <c r="K23" s="62">
        <v>0</v>
      </c>
      <c r="L23" s="62">
        <v>0</v>
      </c>
      <c r="M23" s="62">
        <v>0</v>
      </c>
      <c r="N23" s="60">
        <v>0</v>
      </c>
    </row>
    <row r="24" spans="1:14">
      <c r="A24" s="63" t="s">
        <v>336</v>
      </c>
      <c r="B24" s="64">
        <v>1</v>
      </c>
      <c r="C24" s="64">
        <v>1</v>
      </c>
      <c r="D24" s="64">
        <v>1</v>
      </c>
      <c r="E24" s="64">
        <v>1</v>
      </c>
      <c r="F24" s="64">
        <v>1</v>
      </c>
      <c r="G24" s="64">
        <v>1</v>
      </c>
      <c r="H24" s="64">
        <v>1</v>
      </c>
      <c r="I24" s="64">
        <v>1</v>
      </c>
      <c r="J24" s="64">
        <v>1</v>
      </c>
      <c r="K24" s="64">
        <v>1</v>
      </c>
      <c r="L24" s="64">
        <v>1</v>
      </c>
      <c r="M24" s="64">
        <v>1</v>
      </c>
      <c r="N24" s="69">
        <v>1</v>
      </c>
    </row>
    <row r="25" spans="1:14">
      <c r="A25" s="63" t="s">
        <v>337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v>0</v>
      </c>
      <c r="N25" s="69">
        <v>0</v>
      </c>
    </row>
    <row r="26" spans="1:14" ht="15.75">
      <c r="A26" s="57" t="s">
        <v>269</v>
      </c>
      <c r="B26" s="66">
        <v>8.9699074074074073E-3</v>
      </c>
      <c r="C26" s="66">
        <v>1.0868055555555556E-2</v>
      </c>
      <c r="D26" s="66">
        <v>1.2453703703703703E-2</v>
      </c>
      <c r="E26" s="66">
        <v>1.4872685185185185E-2</v>
      </c>
      <c r="F26" s="66">
        <v>1.1585648148148149E-2</v>
      </c>
      <c r="G26" s="66">
        <v>9.7106481481481471E-3</v>
      </c>
      <c r="H26" s="66">
        <v>1.0277777777777778E-2</v>
      </c>
      <c r="I26" s="66">
        <v>1.2800925925925926E-2</v>
      </c>
      <c r="J26" s="66">
        <v>1.2962962962962963E-2</v>
      </c>
      <c r="K26" s="66">
        <v>1.2395833333333335E-2</v>
      </c>
      <c r="L26" s="66">
        <v>1.2766203703703703E-2</v>
      </c>
      <c r="M26" s="66">
        <v>1.0092592592592592E-2</v>
      </c>
      <c r="N26" s="68"/>
    </row>
    <row r="29" spans="1:14" ht="18">
      <c r="A29" s="54" t="s">
        <v>328</v>
      </c>
      <c r="B29" s="55" t="s">
        <v>58</v>
      </c>
      <c r="C29" s="55" t="s">
        <v>250</v>
      </c>
      <c r="D29" s="55" t="s">
        <v>251</v>
      </c>
      <c r="E29" s="55" t="s">
        <v>252</v>
      </c>
      <c r="F29" s="55" t="s">
        <v>253</v>
      </c>
      <c r="G29" s="55" t="s">
        <v>254</v>
      </c>
      <c r="H29" s="55" t="s">
        <v>255</v>
      </c>
      <c r="I29" s="55" t="s">
        <v>256</v>
      </c>
      <c r="J29" s="55" t="s">
        <v>257</v>
      </c>
      <c r="K29" s="55" t="s">
        <v>258</v>
      </c>
      <c r="L29" s="55" t="s">
        <v>259</v>
      </c>
      <c r="M29" s="55" t="s">
        <v>260</v>
      </c>
      <c r="N29" s="56" t="s">
        <v>261</v>
      </c>
    </row>
    <row r="30" spans="1:14">
      <c r="A30" s="61" t="s">
        <v>329</v>
      </c>
      <c r="B30" s="59">
        <v>976</v>
      </c>
      <c r="C30" s="59">
        <v>835</v>
      </c>
      <c r="D30" s="62">
        <v>1040</v>
      </c>
      <c r="E30" s="62">
        <v>1124</v>
      </c>
      <c r="F30" s="62">
        <v>1182</v>
      </c>
      <c r="G30" s="62">
        <v>1044</v>
      </c>
      <c r="H30" s="59">
        <v>1000</v>
      </c>
      <c r="I30" s="59">
        <v>1113</v>
      </c>
      <c r="J30" s="62">
        <v>1192</v>
      </c>
      <c r="K30" s="62">
        <v>1394</v>
      </c>
      <c r="L30" s="62">
        <v>963</v>
      </c>
      <c r="M30" s="62">
        <v>778</v>
      </c>
      <c r="N30" s="60">
        <v>12641</v>
      </c>
    </row>
    <row r="31" spans="1:14">
      <c r="A31" s="57" t="s">
        <v>330</v>
      </c>
      <c r="B31" s="59">
        <v>955</v>
      </c>
      <c r="C31" s="59">
        <v>823</v>
      </c>
      <c r="D31" s="62">
        <v>1029</v>
      </c>
      <c r="E31" s="62">
        <v>1105</v>
      </c>
      <c r="F31" s="62">
        <v>1172</v>
      </c>
      <c r="G31" s="62">
        <v>1033</v>
      </c>
      <c r="H31" s="59">
        <v>988</v>
      </c>
      <c r="I31" s="59">
        <v>1035</v>
      </c>
      <c r="J31" s="62">
        <v>1143</v>
      </c>
      <c r="K31" s="62">
        <v>1394</v>
      </c>
      <c r="L31" s="62">
        <v>963</v>
      </c>
      <c r="M31" s="62">
        <v>778</v>
      </c>
      <c r="N31" s="60">
        <v>12418</v>
      </c>
    </row>
    <row r="32" spans="1:14" ht="15.75">
      <c r="A32" s="57" t="s">
        <v>269</v>
      </c>
      <c r="B32" s="66">
        <v>6.2847222222222228E-3</v>
      </c>
      <c r="C32" s="66">
        <v>8.1944444444444452E-3</v>
      </c>
      <c r="D32" s="66">
        <v>8.7847222222222233E-3</v>
      </c>
      <c r="E32" s="66">
        <v>9.7453703703703713E-3</v>
      </c>
      <c r="F32" s="66">
        <v>7.3726851851851861E-3</v>
      </c>
      <c r="G32" s="66">
        <v>7.2569444444444443E-3</v>
      </c>
      <c r="H32" s="66">
        <v>5.9375000000000009E-3</v>
      </c>
      <c r="I32" s="66">
        <v>6.168981481481481E-3</v>
      </c>
      <c r="J32" s="66">
        <v>6.3773148148148148E-3</v>
      </c>
      <c r="K32" s="66">
        <v>4.1203703703703706E-3</v>
      </c>
      <c r="L32" s="66">
        <v>4.0046296296296297E-3</v>
      </c>
      <c r="M32" s="66">
        <v>4.6527777777777774E-3</v>
      </c>
      <c r="N32" s="68"/>
    </row>
    <row r="35" spans="1:14" ht="18">
      <c r="A35" s="54" t="s">
        <v>339</v>
      </c>
      <c r="B35" s="55" t="s">
        <v>58</v>
      </c>
      <c r="C35" s="55" t="s">
        <v>250</v>
      </c>
      <c r="D35" s="55" t="s">
        <v>251</v>
      </c>
      <c r="E35" s="55" t="s">
        <v>252</v>
      </c>
      <c r="F35" s="55" t="s">
        <v>253</v>
      </c>
      <c r="G35" s="55" t="s">
        <v>254</v>
      </c>
      <c r="H35" s="55" t="s">
        <v>255</v>
      </c>
      <c r="I35" s="55" t="s">
        <v>256</v>
      </c>
      <c r="J35" s="55" t="s">
        <v>257</v>
      </c>
      <c r="K35" s="55" t="s">
        <v>258</v>
      </c>
      <c r="L35" s="55" t="s">
        <v>259</v>
      </c>
      <c r="M35" s="55" t="s">
        <v>260</v>
      </c>
      <c r="N35" s="56" t="s">
        <v>261</v>
      </c>
    </row>
    <row r="36" spans="1:14">
      <c r="A36" s="61" t="s">
        <v>340</v>
      </c>
      <c r="B36" s="59">
        <v>41</v>
      </c>
      <c r="C36" s="59">
        <v>52</v>
      </c>
      <c r="D36" s="62">
        <v>56</v>
      </c>
      <c r="E36" s="62">
        <v>46</v>
      </c>
      <c r="F36" s="62">
        <v>46</v>
      </c>
      <c r="G36" s="62">
        <v>39</v>
      </c>
      <c r="H36" s="59">
        <v>54</v>
      </c>
      <c r="I36" s="59">
        <v>49</v>
      </c>
      <c r="J36" s="62">
        <v>37</v>
      </c>
      <c r="K36" s="62">
        <v>38</v>
      </c>
      <c r="L36" s="62">
        <v>38</v>
      </c>
      <c r="M36" s="62">
        <v>24</v>
      </c>
      <c r="N36" s="60">
        <v>520</v>
      </c>
    </row>
    <row r="37" spans="1:14">
      <c r="A37" s="57" t="s">
        <v>341</v>
      </c>
      <c r="B37" s="59">
        <v>41</v>
      </c>
      <c r="C37" s="59">
        <v>52</v>
      </c>
      <c r="D37" s="62">
        <v>56</v>
      </c>
      <c r="E37" s="62">
        <v>46</v>
      </c>
      <c r="F37" s="62">
        <v>46</v>
      </c>
      <c r="G37" s="62">
        <v>39</v>
      </c>
      <c r="H37" s="59">
        <v>54</v>
      </c>
      <c r="I37" s="59">
        <v>49</v>
      </c>
      <c r="J37" s="62">
        <v>37</v>
      </c>
      <c r="K37" s="62">
        <v>38</v>
      </c>
      <c r="L37" s="62">
        <v>38</v>
      </c>
      <c r="M37" s="62">
        <v>24</v>
      </c>
      <c r="N37" s="60">
        <v>520</v>
      </c>
    </row>
    <row r="38" spans="1:14">
      <c r="A38" s="57" t="s">
        <v>342</v>
      </c>
      <c r="B38" s="59">
        <v>0</v>
      </c>
      <c r="C38" s="59">
        <v>0</v>
      </c>
      <c r="D38" s="62">
        <v>0</v>
      </c>
      <c r="E38" s="62">
        <v>0</v>
      </c>
      <c r="F38" s="62">
        <v>0</v>
      </c>
      <c r="G38" s="62">
        <v>0</v>
      </c>
      <c r="H38" s="59">
        <v>0</v>
      </c>
      <c r="I38" s="59">
        <v>0</v>
      </c>
      <c r="J38" s="62">
        <v>0</v>
      </c>
      <c r="K38" s="62">
        <v>0</v>
      </c>
      <c r="L38" s="62">
        <v>0</v>
      </c>
      <c r="M38" s="62">
        <v>0</v>
      </c>
      <c r="N38" s="60">
        <v>0</v>
      </c>
    </row>
    <row r="39" spans="1:14">
      <c r="A39" s="63" t="s">
        <v>343</v>
      </c>
      <c r="B39" s="64">
        <v>1</v>
      </c>
      <c r="C39" s="64">
        <v>1</v>
      </c>
      <c r="D39" s="64">
        <v>1</v>
      </c>
      <c r="E39" s="64">
        <v>1</v>
      </c>
      <c r="F39" s="64">
        <v>1</v>
      </c>
      <c r="G39" s="64">
        <v>1</v>
      </c>
      <c r="H39" s="64">
        <v>1</v>
      </c>
      <c r="I39" s="64">
        <v>1</v>
      </c>
      <c r="J39" s="64">
        <v>1</v>
      </c>
      <c r="K39" s="64">
        <v>1</v>
      </c>
      <c r="L39" s="64">
        <v>1</v>
      </c>
      <c r="M39" s="64">
        <v>1</v>
      </c>
      <c r="N39" s="69">
        <v>1</v>
      </c>
    </row>
    <row r="40" spans="1:14">
      <c r="A40" s="63" t="s">
        <v>344</v>
      </c>
      <c r="B40" s="64">
        <v>0</v>
      </c>
      <c r="C40" s="64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9">
        <v>0</v>
      </c>
    </row>
    <row r="41" spans="1:14" ht="15.75">
      <c r="A41" s="57" t="s">
        <v>269</v>
      </c>
      <c r="B41" s="66">
        <v>2.4652777777777776E-3</v>
      </c>
      <c r="C41" s="66">
        <v>3.2870370370370367E-3</v>
      </c>
      <c r="D41" s="66">
        <v>2.488425925925926E-3</v>
      </c>
      <c r="E41" s="66">
        <v>2.488425925925926E-3</v>
      </c>
      <c r="F41" s="66">
        <v>3.2060185185185191E-3</v>
      </c>
      <c r="G41" s="66">
        <v>3.2407407407407406E-3</v>
      </c>
      <c r="H41" s="66">
        <v>3.8310185185185183E-3</v>
      </c>
      <c r="I41" s="66">
        <v>3.8310185185185183E-3</v>
      </c>
      <c r="J41" s="66">
        <v>7.0717592592592594E-3</v>
      </c>
      <c r="K41" s="66">
        <v>5.162037037037037E-3</v>
      </c>
      <c r="L41" s="66">
        <v>7.69675925925926E-3</v>
      </c>
      <c r="M41" s="66">
        <v>7.4652777777777781E-3</v>
      </c>
      <c r="N41" s="68"/>
    </row>
    <row r="44" spans="1:14" ht="18">
      <c r="A44" s="54" t="s">
        <v>345</v>
      </c>
      <c r="B44" s="55" t="s">
        <v>58</v>
      </c>
      <c r="C44" s="55" t="s">
        <v>250</v>
      </c>
      <c r="D44" s="55" t="s">
        <v>251</v>
      </c>
      <c r="E44" s="55" t="s">
        <v>252</v>
      </c>
      <c r="F44" s="55" t="s">
        <v>253</v>
      </c>
      <c r="G44" s="55" t="s">
        <v>254</v>
      </c>
      <c r="H44" s="55" t="s">
        <v>255</v>
      </c>
      <c r="I44" s="55" t="s">
        <v>256</v>
      </c>
      <c r="J44" s="55" t="s">
        <v>257</v>
      </c>
      <c r="K44" s="55" t="s">
        <v>258</v>
      </c>
      <c r="L44" s="55" t="s">
        <v>259</v>
      </c>
      <c r="M44" s="55" t="s">
        <v>260</v>
      </c>
      <c r="N44" s="56" t="s">
        <v>261</v>
      </c>
    </row>
    <row r="45" spans="1:14">
      <c r="A45" s="61" t="s">
        <v>346</v>
      </c>
      <c r="B45" s="59">
        <v>440</v>
      </c>
      <c r="C45" s="59">
        <v>533</v>
      </c>
      <c r="D45" s="62">
        <v>562</v>
      </c>
      <c r="E45" s="62">
        <v>523</v>
      </c>
      <c r="F45" s="62">
        <v>538</v>
      </c>
      <c r="G45" s="62">
        <v>735</v>
      </c>
      <c r="H45" s="59">
        <v>558</v>
      </c>
      <c r="I45" s="59">
        <v>563</v>
      </c>
      <c r="J45" s="62">
        <v>519</v>
      </c>
      <c r="K45" s="62">
        <v>552</v>
      </c>
      <c r="L45" s="62">
        <v>553</v>
      </c>
      <c r="M45" s="62">
        <v>428</v>
      </c>
      <c r="N45" s="60">
        <v>6504</v>
      </c>
    </row>
    <row r="46" spans="1:14">
      <c r="A46" s="57" t="s">
        <v>347</v>
      </c>
      <c r="B46" s="59">
        <v>70</v>
      </c>
      <c r="C46" s="59">
        <v>145</v>
      </c>
      <c r="D46" s="62">
        <v>162</v>
      </c>
      <c r="E46" s="62">
        <v>124</v>
      </c>
      <c r="F46" s="62">
        <v>143</v>
      </c>
      <c r="G46" s="62">
        <v>122</v>
      </c>
      <c r="H46" s="59">
        <v>145</v>
      </c>
      <c r="I46" s="59">
        <v>187</v>
      </c>
      <c r="J46" s="62">
        <v>133</v>
      </c>
      <c r="K46" s="62">
        <v>93</v>
      </c>
      <c r="L46" s="62">
        <v>49</v>
      </c>
      <c r="M46" s="62">
        <v>39</v>
      </c>
      <c r="N46" s="60">
        <v>1412</v>
      </c>
    </row>
    <row r="47" spans="1:14" ht="15.75">
      <c r="A47" s="57" t="s">
        <v>348</v>
      </c>
      <c r="B47" s="66">
        <v>7.1296296296296307E-3</v>
      </c>
      <c r="C47" s="66">
        <v>1.0324074074074074E-2</v>
      </c>
      <c r="D47" s="66">
        <v>1.1087962962962964E-2</v>
      </c>
      <c r="E47" s="66">
        <v>1.1979166666666666E-2</v>
      </c>
      <c r="F47" s="66">
        <v>1.2743055555555556E-2</v>
      </c>
      <c r="G47" s="66">
        <v>1.1932870370370371E-2</v>
      </c>
      <c r="H47" s="66">
        <v>1.2013888888888888E-2</v>
      </c>
      <c r="I47" s="66">
        <v>1.3807870370370371E-2</v>
      </c>
      <c r="J47" s="66">
        <v>1.3460648148148147E-2</v>
      </c>
      <c r="K47" s="66">
        <v>1.2881944444444446E-2</v>
      </c>
      <c r="L47" s="66">
        <v>1.0555555555555554E-2</v>
      </c>
      <c r="M47" s="66">
        <v>1.2291666666666666E-2</v>
      </c>
      <c r="N47" s="68"/>
    </row>
    <row r="50" spans="1:14" ht="18">
      <c r="A50" s="54" t="s">
        <v>349</v>
      </c>
      <c r="B50" s="55" t="s">
        <v>58</v>
      </c>
      <c r="C50" s="55" t="s">
        <v>250</v>
      </c>
      <c r="D50" s="55" t="s">
        <v>251</v>
      </c>
      <c r="E50" s="55" t="s">
        <v>252</v>
      </c>
      <c r="F50" s="55" t="s">
        <v>253</v>
      </c>
      <c r="G50" s="55" t="s">
        <v>254</v>
      </c>
      <c r="H50" s="55" t="s">
        <v>255</v>
      </c>
      <c r="I50" s="55" t="s">
        <v>256</v>
      </c>
      <c r="J50" s="55" t="s">
        <v>257</v>
      </c>
      <c r="K50" s="55" t="s">
        <v>258</v>
      </c>
      <c r="L50" s="55" t="s">
        <v>259</v>
      </c>
      <c r="M50" s="55" t="s">
        <v>260</v>
      </c>
      <c r="N50" s="56" t="s">
        <v>261</v>
      </c>
    </row>
    <row r="51" spans="1:14">
      <c r="A51" s="61" t="s">
        <v>350</v>
      </c>
      <c r="B51" s="59">
        <v>6</v>
      </c>
      <c r="C51" s="59">
        <v>9</v>
      </c>
      <c r="D51" s="62">
        <v>11</v>
      </c>
      <c r="E51" s="62">
        <v>6</v>
      </c>
      <c r="F51" s="62">
        <v>3</v>
      </c>
      <c r="G51" s="62">
        <v>4</v>
      </c>
      <c r="H51" s="59">
        <v>5</v>
      </c>
      <c r="I51" s="59">
        <v>6</v>
      </c>
      <c r="J51" s="62">
        <v>15</v>
      </c>
      <c r="K51" s="62">
        <v>10</v>
      </c>
      <c r="L51" s="62">
        <v>5</v>
      </c>
      <c r="M51" s="62">
        <v>3</v>
      </c>
      <c r="N51" s="60">
        <v>83</v>
      </c>
    </row>
    <row r="52" spans="1:14">
      <c r="A52" s="57" t="s">
        <v>351</v>
      </c>
      <c r="B52" s="59">
        <v>10</v>
      </c>
      <c r="C52" s="59">
        <v>5</v>
      </c>
      <c r="D52" s="62">
        <v>22</v>
      </c>
      <c r="E52" s="62">
        <v>4</v>
      </c>
      <c r="F52" s="62">
        <v>4</v>
      </c>
      <c r="G52" s="62">
        <v>4</v>
      </c>
      <c r="H52" s="59">
        <v>3</v>
      </c>
      <c r="I52" s="59">
        <v>14</v>
      </c>
      <c r="J52" s="62">
        <v>6</v>
      </c>
      <c r="K52" s="62">
        <v>5</v>
      </c>
      <c r="L52" s="62">
        <v>10</v>
      </c>
      <c r="M52" s="62">
        <v>7</v>
      </c>
      <c r="N52" s="60">
        <v>94</v>
      </c>
    </row>
    <row r="53" spans="1:14">
      <c r="A53" s="57" t="s">
        <v>352</v>
      </c>
      <c r="B53" s="59">
        <v>17</v>
      </c>
      <c r="C53" s="59">
        <v>18</v>
      </c>
      <c r="D53" s="62">
        <v>16</v>
      </c>
      <c r="E53" s="62">
        <v>13</v>
      </c>
      <c r="F53" s="62">
        <v>4</v>
      </c>
      <c r="G53" s="62">
        <v>5</v>
      </c>
      <c r="H53" s="59">
        <v>7</v>
      </c>
      <c r="I53" s="59">
        <v>10</v>
      </c>
      <c r="J53" s="62">
        <v>14</v>
      </c>
      <c r="K53" s="62">
        <v>21</v>
      </c>
      <c r="L53" s="62">
        <v>18</v>
      </c>
      <c r="M53" s="62">
        <v>31</v>
      </c>
      <c r="N53" s="60">
        <v>174</v>
      </c>
    </row>
    <row r="56" spans="1:14" ht="18.75">
      <c r="E56" s="42" t="s">
        <v>353</v>
      </c>
    </row>
    <row r="58" spans="1:14" ht="18">
      <c r="A58" s="54" t="s">
        <v>332</v>
      </c>
      <c r="B58" s="55" t="s">
        <v>58</v>
      </c>
      <c r="C58" s="55" t="s">
        <v>250</v>
      </c>
      <c r="D58" s="55" t="s">
        <v>251</v>
      </c>
      <c r="E58" s="55" t="s">
        <v>252</v>
      </c>
      <c r="F58" s="55" t="s">
        <v>253</v>
      </c>
      <c r="G58" s="55" t="s">
        <v>254</v>
      </c>
      <c r="H58" s="55" t="s">
        <v>255</v>
      </c>
      <c r="I58" s="55" t="s">
        <v>256</v>
      </c>
      <c r="J58" s="55" t="s">
        <v>257</v>
      </c>
      <c r="K58" s="55" t="s">
        <v>258</v>
      </c>
      <c r="L58" s="55" t="s">
        <v>259</v>
      </c>
      <c r="M58" s="55" t="s">
        <v>260</v>
      </c>
      <c r="N58" s="56" t="s">
        <v>261</v>
      </c>
    </row>
    <row r="59" spans="1:14">
      <c r="A59" s="61" t="s">
        <v>333</v>
      </c>
      <c r="B59" s="59">
        <v>106</v>
      </c>
      <c r="C59" s="59">
        <v>111</v>
      </c>
      <c r="D59" s="62">
        <v>145</v>
      </c>
      <c r="E59" s="62">
        <v>93</v>
      </c>
      <c r="F59" s="62">
        <v>135</v>
      </c>
      <c r="G59" s="62">
        <v>138</v>
      </c>
      <c r="H59" s="59">
        <v>155</v>
      </c>
      <c r="I59" s="59">
        <v>138</v>
      </c>
      <c r="J59" s="62">
        <v>97</v>
      </c>
      <c r="K59" s="62">
        <v>105</v>
      </c>
      <c r="L59" s="62">
        <v>104</v>
      </c>
      <c r="M59" s="62">
        <v>83</v>
      </c>
      <c r="N59" s="60">
        <v>1410</v>
      </c>
    </row>
    <row r="60" spans="1:14">
      <c r="A60" s="57" t="s">
        <v>334</v>
      </c>
      <c r="B60" s="59">
        <v>106</v>
      </c>
      <c r="C60" s="59">
        <v>111</v>
      </c>
      <c r="D60" s="62">
        <v>145</v>
      </c>
      <c r="E60" s="62">
        <v>93</v>
      </c>
      <c r="F60" s="62">
        <v>135</v>
      </c>
      <c r="G60" s="62">
        <v>138</v>
      </c>
      <c r="H60" s="59">
        <v>155</v>
      </c>
      <c r="I60" s="59">
        <v>138</v>
      </c>
      <c r="J60" s="62">
        <v>97</v>
      </c>
      <c r="K60" s="62">
        <v>105</v>
      </c>
      <c r="L60" s="62">
        <v>104</v>
      </c>
      <c r="M60" s="62">
        <v>83</v>
      </c>
      <c r="N60" s="60">
        <v>1410</v>
      </c>
    </row>
    <row r="61" spans="1:14">
      <c r="A61" s="57" t="s">
        <v>335</v>
      </c>
      <c r="B61" s="59">
        <v>0</v>
      </c>
      <c r="C61" s="59">
        <v>0</v>
      </c>
      <c r="D61" s="62">
        <v>0</v>
      </c>
      <c r="E61" s="62">
        <v>0</v>
      </c>
      <c r="F61" s="62">
        <v>0</v>
      </c>
      <c r="G61" s="62">
        <v>0</v>
      </c>
      <c r="H61" s="59">
        <v>0</v>
      </c>
      <c r="I61" s="59">
        <v>0</v>
      </c>
      <c r="J61" s="62">
        <v>0</v>
      </c>
      <c r="K61" s="62">
        <v>0</v>
      </c>
      <c r="L61" s="62">
        <v>0</v>
      </c>
      <c r="M61" s="62">
        <v>0</v>
      </c>
      <c r="N61" s="60">
        <v>0</v>
      </c>
    </row>
    <row r="62" spans="1:14">
      <c r="A62" s="63" t="s">
        <v>336</v>
      </c>
      <c r="B62" s="64">
        <v>1</v>
      </c>
      <c r="C62" s="64">
        <v>1</v>
      </c>
      <c r="D62" s="64">
        <v>1</v>
      </c>
      <c r="E62" s="64">
        <v>1</v>
      </c>
      <c r="F62" s="64">
        <v>1</v>
      </c>
      <c r="G62" s="64">
        <v>1</v>
      </c>
      <c r="H62" s="64">
        <v>1</v>
      </c>
      <c r="I62" s="64">
        <v>1</v>
      </c>
      <c r="J62" s="64">
        <v>1</v>
      </c>
      <c r="K62" s="64">
        <v>1</v>
      </c>
      <c r="L62" s="64">
        <v>1</v>
      </c>
      <c r="M62" s="64">
        <v>1</v>
      </c>
      <c r="N62" s="69">
        <v>1</v>
      </c>
    </row>
    <row r="63" spans="1:14">
      <c r="A63" s="63" t="s">
        <v>337</v>
      </c>
      <c r="B63" s="64">
        <v>0</v>
      </c>
      <c r="C63" s="64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4">
        <v>0</v>
      </c>
      <c r="N63" s="69">
        <v>0</v>
      </c>
    </row>
    <row r="64" spans="1:14" ht="15.75">
      <c r="A64" s="57" t="s">
        <v>269</v>
      </c>
      <c r="B64" s="66">
        <v>1.4664351851851852E-2</v>
      </c>
      <c r="C64" s="66">
        <v>1.375E-2</v>
      </c>
      <c r="D64" s="66">
        <v>1.4988425925925926E-2</v>
      </c>
      <c r="E64" s="66">
        <v>1.6828703703703703E-2</v>
      </c>
      <c r="F64" s="66">
        <v>1.3449074074074073E-2</v>
      </c>
      <c r="G64" s="66">
        <v>1.2488425925925925E-2</v>
      </c>
      <c r="H64" s="66">
        <v>1.1736111111111109E-2</v>
      </c>
      <c r="I64" s="66">
        <v>1.1377314814814814E-2</v>
      </c>
      <c r="J64" s="66">
        <v>1.4085648148148151E-2</v>
      </c>
      <c r="K64" s="66">
        <v>1.3425925925925924E-2</v>
      </c>
      <c r="L64" s="66">
        <v>1.3923611111111111E-2</v>
      </c>
      <c r="M64" s="66">
        <v>1.3842592592592594E-2</v>
      </c>
      <c r="N64" s="68"/>
    </row>
    <row r="65" spans="1:14" ht="15.75">
      <c r="A65" s="107"/>
      <c r="B65" s="108"/>
      <c r="C65" s="108"/>
      <c r="D65" s="108"/>
      <c r="E65" s="108"/>
      <c r="F65" s="108"/>
      <c r="G65" s="108"/>
      <c r="H65" s="108"/>
      <c r="I65" s="108"/>
      <c r="J65" s="109"/>
      <c r="K65" s="109"/>
      <c r="L65" s="109"/>
      <c r="M65" s="109"/>
      <c r="N65" s="110"/>
    </row>
    <row r="66" spans="1:14">
      <c r="A66" s="94"/>
      <c r="B66" s="95"/>
      <c r="C66" s="96"/>
      <c r="D66" s="104"/>
      <c r="E66" s="96"/>
      <c r="F66" s="105"/>
      <c r="G66" s="96"/>
      <c r="H66" s="96"/>
      <c r="I66" s="96"/>
      <c r="J66" s="96"/>
      <c r="K66" s="96"/>
      <c r="L66" s="96"/>
      <c r="M66" s="96"/>
      <c r="N66" s="106"/>
    </row>
    <row r="67" spans="1:14" ht="18">
      <c r="A67" s="54" t="s">
        <v>328</v>
      </c>
      <c r="B67" s="55" t="s">
        <v>58</v>
      </c>
      <c r="C67" s="55" t="s">
        <v>250</v>
      </c>
      <c r="D67" s="55" t="s">
        <v>251</v>
      </c>
      <c r="E67" s="55" t="s">
        <v>252</v>
      </c>
      <c r="F67" s="55" t="s">
        <v>253</v>
      </c>
      <c r="G67" s="55" t="s">
        <v>254</v>
      </c>
      <c r="H67" s="55" t="s">
        <v>255</v>
      </c>
      <c r="I67" s="55" t="s">
        <v>256</v>
      </c>
      <c r="J67" s="55" t="s">
        <v>257</v>
      </c>
      <c r="K67" s="55" t="s">
        <v>258</v>
      </c>
      <c r="L67" s="55" t="s">
        <v>259</v>
      </c>
      <c r="M67" s="55" t="s">
        <v>260</v>
      </c>
      <c r="N67" s="56" t="s">
        <v>261</v>
      </c>
    </row>
    <row r="68" spans="1:14">
      <c r="A68" s="61" t="s">
        <v>329</v>
      </c>
      <c r="B68" s="59">
        <v>788</v>
      </c>
      <c r="C68" s="59">
        <v>781</v>
      </c>
      <c r="D68" s="62">
        <v>1077</v>
      </c>
      <c r="E68" s="62">
        <v>886</v>
      </c>
      <c r="F68" s="62">
        <v>1090</v>
      </c>
      <c r="G68" s="62">
        <v>1291</v>
      </c>
      <c r="H68" s="59">
        <v>903</v>
      </c>
      <c r="I68" s="59">
        <v>1193</v>
      </c>
      <c r="J68" s="62">
        <v>1039</v>
      </c>
      <c r="K68" s="62">
        <v>685</v>
      </c>
      <c r="L68" s="62">
        <v>1615</v>
      </c>
      <c r="M68" s="62">
        <v>992</v>
      </c>
      <c r="N68" s="60">
        <v>12340</v>
      </c>
    </row>
    <row r="69" spans="1:14">
      <c r="A69" s="57" t="s">
        <v>330</v>
      </c>
      <c r="B69" s="59">
        <v>788</v>
      </c>
      <c r="C69" s="59">
        <v>781</v>
      </c>
      <c r="D69" s="62">
        <v>1077</v>
      </c>
      <c r="E69" s="62">
        <v>886</v>
      </c>
      <c r="F69" s="62">
        <v>1090</v>
      </c>
      <c r="G69" s="62">
        <v>1291</v>
      </c>
      <c r="H69" s="59">
        <v>903</v>
      </c>
      <c r="I69" s="59">
        <v>1193</v>
      </c>
      <c r="J69" s="62">
        <v>1039</v>
      </c>
      <c r="K69" s="62">
        <v>685</v>
      </c>
      <c r="L69" s="62">
        <v>1615</v>
      </c>
      <c r="M69" s="62">
        <v>992</v>
      </c>
      <c r="N69" s="60">
        <v>12340</v>
      </c>
    </row>
    <row r="70" spans="1:14" ht="15.75">
      <c r="A70" s="57" t="s">
        <v>269</v>
      </c>
      <c r="B70" s="66">
        <v>4.8032407407407407E-3</v>
      </c>
      <c r="C70" s="66">
        <v>5.9259259259259256E-3</v>
      </c>
      <c r="D70" s="66">
        <v>4.3055555555555555E-3</v>
      </c>
      <c r="E70" s="66">
        <v>3.483796296296296E-3</v>
      </c>
      <c r="F70" s="66">
        <v>2.0486111111111113E-3</v>
      </c>
      <c r="G70" s="66">
        <v>2.8124999999999995E-3</v>
      </c>
      <c r="H70" s="66">
        <v>2.6620370370370374E-3</v>
      </c>
      <c r="I70" s="66">
        <v>2.3958333333333336E-3</v>
      </c>
      <c r="J70" s="66">
        <v>2.5231481481481481E-3</v>
      </c>
      <c r="K70" s="66">
        <v>2.4421296296296296E-3</v>
      </c>
      <c r="L70" s="66">
        <v>2.5115740740740741E-3</v>
      </c>
      <c r="M70" s="66">
        <v>2.3842592592592591E-3</v>
      </c>
      <c r="N70" s="68"/>
    </row>
    <row r="71" spans="1:14" ht="15.75">
      <c r="A71" s="107"/>
      <c r="B71" s="108"/>
      <c r="C71" s="108"/>
      <c r="D71" s="108"/>
      <c r="E71" s="108"/>
      <c r="F71" s="108"/>
      <c r="G71" s="108"/>
      <c r="H71" s="108"/>
      <c r="I71" s="108"/>
      <c r="J71" s="109"/>
      <c r="K71" s="109"/>
      <c r="L71" s="109"/>
      <c r="M71" s="109"/>
      <c r="N71" s="110"/>
    </row>
    <row r="72" spans="1:14">
      <c r="A72" s="94"/>
      <c r="B72" s="95"/>
      <c r="C72" s="96"/>
      <c r="D72" s="104"/>
      <c r="E72" s="96"/>
      <c r="F72" s="105"/>
      <c r="G72" s="96"/>
      <c r="H72" s="96"/>
      <c r="I72" s="96"/>
      <c r="J72" s="96"/>
      <c r="K72" s="96"/>
      <c r="L72" s="96"/>
      <c r="M72" s="96"/>
      <c r="N72" s="106"/>
    </row>
    <row r="73" spans="1:14" ht="18">
      <c r="A73" s="54" t="s">
        <v>339</v>
      </c>
      <c r="B73" s="55" t="s">
        <v>58</v>
      </c>
      <c r="C73" s="55" t="s">
        <v>250</v>
      </c>
      <c r="D73" s="55" t="s">
        <v>251</v>
      </c>
      <c r="E73" s="55" t="s">
        <v>252</v>
      </c>
      <c r="F73" s="55" t="s">
        <v>253</v>
      </c>
      <c r="G73" s="55" t="s">
        <v>254</v>
      </c>
      <c r="H73" s="55" t="s">
        <v>255</v>
      </c>
      <c r="I73" s="55" t="s">
        <v>256</v>
      </c>
      <c r="J73" s="55" t="s">
        <v>257</v>
      </c>
      <c r="K73" s="55" t="s">
        <v>258</v>
      </c>
      <c r="L73" s="55" t="s">
        <v>259</v>
      </c>
      <c r="M73" s="55" t="s">
        <v>260</v>
      </c>
      <c r="N73" s="56" t="s">
        <v>261</v>
      </c>
    </row>
    <row r="74" spans="1:14">
      <c r="A74" s="61" t="s">
        <v>340</v>
      </c>
      <c r="B74" s="59">
        <v>31</v>
      </c>
      <c r="C74" s="59">
        <v>38</v>
      </c>
      <c r="D74" s="62">
        <v>41</v>
      </c>
      <c r="E74" s="62">
        <v>53</v>
      </c>
      <c r="F74" s="62">
        <v>34</v>
      </c>
      <c r="G74" s="62">
        <v>48</v>
      </c>
      <c r="H74" s="59">
        <v>38</v>
      </c>
      <c r="I74" s="59">
        <v>37</v>
      </c>
      <c r="J74" s="62">
        <v>20</v>
      </c>
      <c r="K74" s="62">
        <v>34</v>
      </c>
      <c r="L74" s="62">
        <v>25</v>
      </c>
      <c r="M74" s="62">
        <v>20</v>
      </c>
      <c r="N74" s="60">
        <v>419</v>
      </c>
    </row>
    <row r="75" spans="1:14">
      <c r="A75" s="57" t="s">
        <v>341</v>
      </c>
      <c r="B75" s="59">
        <v>31</v>
      </c>
      <c r="C75" s="59">
        <v>38</v>
      </c>
      <c r="D75" s="62">
        <v>41</v>
      </c>
      <c r="E75" s="62">
        <v>53</v>
      </c>
      <c r="F75" s="62">
        <v>34</v>
      </c>
      <c r="G75" s="62">
        <v>48</v>
      </c>
      <c r="H75" s="59">
        <v>38</v>
      </c>
      <c r="I75" s="59">
        <v>37</v>
      </c>
      <c r="J75" s="62">
        <v>20</v>
      </c>
      <c r="K75" s="62">
        <v>34</v>
      </c>
      <c r="L75" s="62">
        <v>25</v>
      </c>
      <c r="M75" s="62">
        <v>20</v>
      </c>
      <c r="N75" s="60">
        <v>419</v>
      </c>
    </row>
    <row r="76" spans="1:14">
      <c r="A76" s="57" t="s">
        <v>342</v>
      </c>
      <c r="B76" s="59">
        <v>0</v>
      </c>
      <c r="C76" s="59">
        <v>0</v>
      </c>
      <c r="D76" s="62">
        <v>0</v>
      </c>
      <c r="E76" s="62">
        <v>0</v>
      </c>
      <c r="F76" s="62">
        <v>0</v>
      </c>
      <c r="G76" s="62">
        <v>0</v>
      </c>
      <c r="H76" s="59">
        <v>0</v>
      </c>
      <c r="I76" s="59">
        <v>0</v>
      </c>
      <c r="J76" s="62">
        <v>0</v>
      </c>
      <c r="K76" s="62">
        <v>0</v>
      </c>
      <c r="L76" s="62">
        <v>0</v>
      </c>
      <c r="M76" s="62">
        <v>0</v>
      </c>
      <c r="N76" s="60">
        <v>0</v>
      </c>
    </row>
    <row r="77" spans="1:14">
      <c r="A77" s="63" t="s">
        <v>343</v>
      </c>
      <c r="B77" s="64">
        <v>1</v>
      </c>
      <c r="C77" s="64">
        <v>1</v>
      </c>
      <c r="D77" s="64">
        <v>1</v>
      </c>
      <c r="E77" s="64">
        <v>1</v>
      </c>
      <c r="F77" s="64">
        <v>1</v>
      </c>
      <c r="G77" s="64">
        <v>1</v>
      </c>
      <c r="H77" s="64">
        <v>1</v>
      </c>
      <c r="I77" s="64">
        <v>1</v>
      </c>
      <c r="J77" s="64">
        <v>1</v>
      </c>
      <c r="K77" s="64">
        <v>1</v>
      </c>
      <c r="L77" s="64">
        <v>1</v>
      </c>
      <c r="M77" s="64">
        <v>1</v>
      </c>
      <c r="N77" s="69">
        <v>1</v>
      </c>
    </row>
    <row r="78" spans="1:14">
      <c r="A78" s="63" t="s">
        <v>344</v>
      </c>
      <c r="B78" s="64">
        <v>0</v>
      </c>
      <c r="C78" s="64">
        <v>0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4">
        <v>0</v>
      </c>
      <c r="M78" s="64">
        <v>0</v>
      </c>
      <c r="N78" s="69">
        <v>0</v>
      </c>
    </row>
    <row r="79" spans="1:14" ht="15.75">
      <c r="A79" s="57" t="s">
        <v>269</v>
      </c>
      <c r="B79" s="66">
        <v>8.4490740740740741E-3</v>
      </c>
      <c r="C79" s="66">
        <v>7.9629629629629634E-3</v>
      </c>
      <c r="D79" s="66">
        <v>6.2731481481481484E-3</v>
      </c>
      <c r="E79" s="66">
        <v>3.8773148148148143E-3</v>
      </c>
      <c r="F79" s="66">
        <v>6.7939814814814816E-3</v>
      </c>
      <c r="G79" s="66">
        <v>5.6249999999999989E-3</v>
      </c>
      <c r="H79" s="66">
        <v>7.8125E-3</v>
      </c>
      <c r="I79" s="66">
        <v>6.168981481481481E-3</v>
      </c>
      <c r="J79" s="66">
        <v>5.4629629629629637E-3</v>
      </c>
      <c r="K79" s="66">
        <v>6.7361111111111103E-3</v>
      </c>
      <c r="L79" s="66">
        <v>6.0879629629629643E-3</v>
      </c>
      <c r="M79" s="66">
        <v>5.4629629629629637E-3</v>
      </c>
      <c r="N79" s="68"/>
    </row>
    <row r="80" spans="1:14" ht="15.75">
      <c r="A80" s="107"/>
      <c r="B80" s="108"/>
      <c r="C80" s="108"/>
      <c r="D80" s="108"/>
      <c r="E80" s="108"/>
      <c r="F80" s="108"/>
      <c r="G80" s="108"/>
      <c r="H80" s="108"/>
      <c r="I80" s="108"/>
      <c r="J80" s="109"/>
      <c r="K80" s="109"/>
      <c r="L80" s="109"/>
      <c r="M80" s="109"/>
      <c r="N80" s="110"/>
    </row>
    <row r="81" spans="1:14">
      <c r="A81" s="94"/>
      <c r="B81" s="95"/>
      <c r="C81" s="96"/>
      <c r="D81" s="104"/>
      <c r="E81" s="96"/>
      <c r="F81" s="105"/>
      <c r="G81" s="96"/>
      <c r="H81" s="96"/>
      <c r="I81" s="96"/>
      <c r="J81" s="96"/>
      <c r="K81" s="96"/>
      <c r="L81" s="96"/>
      <c r="M81" s="96"/>
      <c r="N81" s="106"/>
    </row>
    <row r="82" spans="1:14" ht="18">
      <c r="A82" s="54" t="s">
        <v>345</v>
      </c>
      <c r="B82" s="55" t="s">
        <v>58</v>
      </c>
      <c r="C82" s="55" t="s">
        <v>250</v>
      </c>
      <c r="D82" s="55" t="s">
        <v>251</v>
      </c>
      <c r="E82" s="55" t="s">
        <v>252</v>
      </c>
      <c r="F82" s="55" t="s">
        <v>253</v>
      </c>
      <c r="G82" s="55" t="s">
        <v>254</v>
      </c>
      <c r="H82" s="55" t="s">
        <v>255</v>
      </c>
      <c r="I82" s="55" t="s">
        <v>256</v>
      </c>
      <c r="J82" s="55" t="s">
        <v>257</v>
      </c>
      <c r="K82" s="55" t="s">
        <v>258</v>
      </c>
      <c r="L82" s="55" t="s">
        <v>259</v>
      </c>
      <c r="M82" s="55" t="s">
        <v>260</v>
      </c>
      <c r="N82" s="56" t="s">
        <v>261</v>
      </c>
    </row>
    <row r="83" spans="1:14">
      <c r="A83" s="61" t="s">
        <v>346</v>
      </c>
      <c r="B83" s="59">
        <v>268</v>
      </c>
      <c r="C83" s="59">
        <v>367</v>
      </c>
      <c r="D83" s="62">
        <v>359</v>
      </c>
      <c r="E83" s="62">
        <v>106</v>
      </c>
      <c r="F83" s="62">
        <v>339</v>
      </c>
      <c r="G83" s="62">
        <v>394</v>
      </c>
      <c r="H83" s="59">
        <v>409</v>
      </c>
      <c r="I83" s="59">
        <v>440</v>
      </c>
      <c r="J83" s="62">
        <v>403</v>
      </c>
      <c r="K83" s="62">
        <v>424</v>
      </c>
      <c r="L83" s="62">
        <v>483</v>
      </c>
      <c r="M83" s="62">
        <v>408</v>
      </c>
      <c r="N83" s="60">
        <v>4400</v>
      </c>
    </row>
    <row r="84" spans="1:14">
      <c r="A84" s="57" t="s">
        <v>347</v>
      </c>
      <c r="B84" s="59">
        <v>12</v>
      </c>
      <c r="C84" s="59">
        <v>20</v>
      </c>
      <c r="D84" s="62">
        <v>30</v>
      </c>
      <c r="E84" s="62">
        <v>3</v>
      </c>
      <c r="F84" s="62">
        <v>74</v>
      </c>
      <c r="G84" s="62">
        <v>102</v>
      </c>
      <c r="H84" s="59">
        <v>52</v>
      </c>
      <c r="I84" s="59">
        <v>71</v>
      </c>
      <c r="J84" s="62">
        <v>62</v>
      </c>
      <c r="K84" s="62">
        <v>79</v>
      </c>
      <c r="L84" s="62">
        <v>104</v>
      </c>
      <c r="M84" s="62">
        <v>79</v>
      </c>
      <c r="N84" s="60">
        <v>688</v>
      </c>
    </row>
    <row r="85" spans="1:14" ht="15.75">
      <c r="A85" s="57" t="s">
        <v>348</v>
      </c>
      <c r="B85" s="66">
        <v>1.2939814814814814E-2</v>
      </c>
      <c r="C85" s="66">
        <v>1.5763888888888886E-2</v>
      </c>
      <c r="D85" s="66">
        <v>1.6944444444444443E-2</v>
      </c>
      <c r="E85" s="66">
        <v>1.5474537037037038E-2</v>
      </c>
      <c r="F85" s="66">
        <v>1.2314814814814815E-2</v>
      </c>
      <c r="G85" s="66">
        <v>1.2812499999999999E-2</v>
      </c>
      <c r="H85" s="66">
        <v>1.7696759259259259E-2</v>
      </c>
      <c r="I85" s="66">
        <v>1.4328703703703703E-2</v>
      </c>
      <c r="J85" s="66">
        <v>1.7546296296296296E-2</v>
      </c>
      <c r="K85" s="66">
        <v>1.6145833333333335E-2</v>
      </c>
      <c r="L85" s="66">
        <v>1.6550925925925924E-2</v>
      </c>
      <c r="M85" s="66">
        <v>1.5752314814814813E-2</v>
      </c>
      <c r="N85" s="69"/>
    </row>
    <row r="86" spans="1:14" ht="15.75">
      <c r="A86" s="107"/>
      <c r="B86" s="108"/>
      <c r="C86" s="108"/>
      <c r="D86" s="108"/>
      <c r="E86" s="108"/>
      <c r="F86" s="108"/>
      <c r="G86" s="108"/>
      <c r="H86" s="108"/>
      <c r="I86" s="108"/>
      <c r="J86" s="109"/>
      <c r="K86" s="109"/>
      <c r="L86" s="109"/>
      <c r="M86" s="109"/>
      <c r="N86" s="111"/>
    </row>
    <row r="87" spans="1:14">
      <c r="A87" s="94"/>
      <c r="B87" s="95"/>
      <c r="C87" s="96"/>
      <c r="D87" s="104"/>
      <c r="E87" s="96"/>
      <c r="F87" s="105"/>
      <c r="G87" s="96"/>
      <c r="H87" s="96"/>
      <c r="I87" s="96"/>
      <c r="J87" s="96"/>
      <c r="K87" s="96"/>
      <c r="L87" s="96"/>
      <c r="M87" s="96"/>
      <c r="N87" s="106"/>
    </row>
    <row r="88" spans="1:14" ht="18">
      <c r="A88" s="54" t="s">
        <v>349</v>
      </c>
      <c r="B88" s="55" t="s">
        <v>58</v>
      </c>
      <c r="C88" s="55" t="s">
        <v>250</v>
      </c>
      <c r="D88" s="55" t="s">
        <v>251</v>
      </c>
      <c r="E88" s="55" t="s">
        <v>252</v>
      </c>
      <c r="F88" s="55" t="s">
        <v>253</v>
      </c>
      <c r="G88" s="55" t="s">
        <v>254</v>
      </c>
      <c r="H88" s="55" t="s">
        <v>255</v>
      </c>
      <c r="I88" s="55" t="s">
        <v>256</v>
      </c>
      <c r="J88" s="55" t="s">
        <v>257</v>
      </c>
      <c r="K88" s="55" t="s">
        <v>258</v>
      </c>
      <c r="L88" s="55" t="s">
        <v>259</v>
      </c>
      <c r="M88" s="55" t="s">
        <v>260</v>
      </c>
      <c r="N88" s="56" t="s">
        <v>261</v>
      </c>
    </row>
    <row r="89" spans="1:14">
      <c r="A89" s="61" t="s">
        <v>350</v>
      </c>
      <c r="B89" s="59">
        <v>37</v>
      </c>
      <c r="C89" s="59">
        <v>7</v>
      </c>
      <c r="D89" s="62">
        <v>7</v>
      </c>
      <c r="E89" s="62">
        <v>8</v>
      </c>
      <c r="F89" s="62">
        <v>21</v>
      </c>
      <c r="G89" s="62">
        <v>7</v>
      </c>
      <c r="H89" s="59">
        <v>5</v>
      </c>
      <c r="I89" s="59">
        <v>4</v>
      </c>
      <c r="J89" s="62">
        <v>4</v>
      </c>
      <c r="K89" s="62">
        <v>9</v>
      </c>
      <c r="L89" s="62">
        <v>6</v>
      </c>
      <c r="M89" s="62">
        <v>2</v>
      </c>
      <c r="N89" s="60">
        <v>117</v>
      </c>
    </row>
    <row r="90" spans="1:14">
      <c r="A90" s="57" t="s">
        <v>351</v>
      </c>
      <c r="B90" s="59">
        <v>27</v>
      </c>
      <c r="C90" s="59">
        <v>8</v>
      </c>
      <c r="D90" s="62">
        <v>11</v>
      </c>
      <c r="E90" s="62">
        <v>9</v>
      </c>
      <c r="F90" s="62">
        <v>16</v>
      </c>
      <c r="G90" s="62">
        <v>10</v>
      </c>
      <c r="H90" s="59">
        <v>9</v>
      </c>
      <c r="I90" s="59">
        <v>13</v>
      </c>
      <c r="J90" s="62">
        <v>9</v>
      </c>
      <c r="K90" s="62">
        <v>10</v>
      </c>
      <c r="L90" s="62">
        <v>9</v>
      </c>
      <c r="M90" s="62">
        <v>5</v>
      </c>
      <c r="N90" s="60">
        <v>136</v>
      </c>
    </row>
    <row r="91" spans="1:14">
      <c r="A91" s="57" t="s">
        <v>352</v>
      </c>
      <c r="B91" s="59">
        <v>15</v>
      </c>
      <c r="C91" s="59">
        <v>15</v>
      </c>
      <c r="D91" s="62">
        <v>21</v>
      </c>
      <c r="E91" s="62">
        <v>23</v>
      </c>
      <c r="F91" s="62">
        <v>8</v>
      </c>
      <c r="G91" s="62">
        <v>23</v>
      </c>
      <c r="H91" s="59">
        <v>20</v>
      </c>
      <c r="I91" s="59">
        <v>7</v>
      </c>
      <c r="J91" s="62">
        <v>6</v>
      </c>
      <c r="K91" s="62">
        <v>24</v>
      </c>
      <c r="L91" s="62">
        <v>8</v>
      </c>
      <c r="M91" s="62">
        <v>1</v>
      </c>
      <c r="N91" s="60">
        <v>171</v>
      </c>
    </row>
    <row r="92" spans="1:14" ht="15.75">
      <c r="H92" s="66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H40"/>
  <sheetViews>
    <sheetView showGridLines="0" workbookViewId="0">
      <selection activeCell="D21" sqref="D21"/>
    </sheetView>
  </sheetViews>
  <sheetFormatPr baseColWidth="10" defaultColWidth="26.140625" defaultRowHeight="15"/>
  <cols>
    <col min="1" max="1" width="4.42578125" customWidth="1"/>
  </cols>
  <sheetData>
    <row r="1" spans="2:6" ht="37.5" customHeight="1"/>
    <row r="3" spans="2:6">
      <c r="B3" s="121" t="s">
        <v>354</v>
      </c>
      <c r="C3" s="122"/>
      <c r="D3" s="122"/>
      <c r="E3" s="122"/>
      <c r="F3" s="122"/>
    </row>
    <row r="4" spans="2:6">
      <c r="B4" s="112" t="s">
        <v>355</v>
      </c>
      <c r="C4" s="112" t="s">
        <v>356</v>
      </c>
      <c r="D4" s="112" t="s">
        <v>357</v>
      </c>
      <c r="E4" s="112" t="s">
        <v>358</v>
      </c>
      <c r="F4" s="112" t="s">
        <v>359</v>
      </c>
    </row>
    <row r="5" spans="2:6">
      <c r="B5" s="113" t="s">
        <v>360</v>
      </c>
      <c r="C5" s="113" t="s">
        <v>361</v>
      </c>
      <c r="D5" s="113" t="s">
        <v>362</v>
      </c>
      <c r="E5" s="113" t="s">
        <v>363</v>
      </c>
      <c r="F5" s="113" t="s">
        <v>364</v>
      </c>
    </row>
    <row r="6" spans="2:6">
      <c r="B6" s="112" t="s">
        <v>365</v>
      </c>
      <c r="C6" s="112" t="s">
        <v>366</v>
      </c>
      <c r="D6" s="112" t="s">
        <v>367</v>
      </c>
      <c r="E6" s="112" t="s">
        <v>368</v>
      </c>
      <c r="F6" s="112" t="s">
        <v>369</v>
      </c>
    </row>
    <row r="7" spans="2:6">
      <c r="B7" s="113" t="s">
        <v>370</v>
      </c>
      <c r="C7" s="113" t="s">
        <v>371</v>
      </c>
      <c r="D7" s="113" t="s">
        <v>372</v>
      </c>
      <c r="E7" s="113" t="s">
        <v>373</v>
      </c>
      <c r="F7" s="113" t="s">
        <v>374</v>
      </c>
    </row>
    <row r="8" spans="2:6">
      <c r="B8" s="112" t="s">
        <v>375</v>
      </c>
      <c r="C8" s="112" t="s">
        <v>376</v>
      </c>
      <c r="D8" s="112" t="s">
        <v>377</v>
      </c>
      <c r="E8" s="112" t="s">
        <v>378</v>
      </c>
      <c r="F8" s="112" t="s">
        <v>379</v>
      </c>
    </row>
    <row r="9" spans="2:6">
      <c r="B9" s="113" t="s">
        <v>380</v>
      </c>
      <c r="C9" s="113" t="s">
        <v>381</v>
      </c>
      <c r="D9" s="113" t="s">
        <v>382</v>
      </c>
      <c r="E9" s="113" t="s">
        <v>383</v>
      </c>
      <c r="F9" s="113" t="s">
        <v>384</v>
      </c>
    </row>
    <row r="10" spans="2:6">
      <c r="B10" s="112" t="s">
        <v>385</v>
      </c>
      <c r="C10" s="112" t="s">
        <v>386</v>
      </c>
      <c r="D10" s="112" t="s">
        <v>387</v>
      </c>
      <c r="E10" s="112" t="s">
        <v>388</v>
      </c>
      <c r="F10" s="112" t="s">
        <v>389</v>
      </c>
    </row>
    <row r="11" spans="2:6">
      <c r="B11" s="113" t="s">
        <v>390</v>
      </c>
      <c r="C11" s="113" t="s">
        <v>391</v>
      </c>
      <c r="D11" s="113" t="s">
        <v>392</v>
      </c>
      <c r="E11" s="113" t="s">
        <v>393</v>
      </c>
      <c r="F11" s="113" t="s">
        <v>394</v>
      </c>
    </row>
    <row r="12" spans="2:6">
      <c r="B12" s="112" t="s">
        <v>395</v>
      </c>
      <c r="C12" s="112" t="s">
        <v>396</v>
      </c>
      <c r="D12" s="112" t="s">
        <v>397</v>
      </c>
      <c r="E12" s="112" t="s">
        <v>398</v>
      </c>
      <c r="F12" s="112" t="s">
        <v>399</v>
      </c>
    </row>
    <row r="13" spans="2:6">
      <c r="B13" s="113" t="s">
        <v>400</v>
      </c>
      <c r="C13" s="113" t="s">
        <v>401</v>
      </c>
      <c r="D13" s="113" t="s">
        <v>402</v>
      </c>
      <c r="E13" s="113" t="s">
        <v>403</v>
      </c>
      <c r="F13" s="113" t="s">
        <v>404</v>
      </c>
    </row>
    <row r="14" spans="2:6">
      <c r="B14" s="112" t="s">
        <v>405</v>
      </c>
      <c r="C14" s="112" t="s">
        <v>406</v>
      </c>
      <c r="D14" s="112" t="s">
        <v>407</v>
      </c>
      <c r="E14" s="112" t="s">
        <v>408</v>
      </c>
      <c r="F14" s="112" t="s">
        <v>409</v>
      </c>
    </row>
    <row r="15" spans="2:6">
      <c r="B15" s="113" t="s">
        <v>410</v>
      </c>
      <c r="C15" s="113" t="s">
        <v>411</v>
      </c>
      <c r="D15" s="113" t="s">
        <v>412</v>
      </c>
      <c r="E15" s="113" t="s">
        <v>413</v>
      </c>
      <c r="F15" s="113" t="s">
        <v>414</v>
      </c>
    </row>
    <row r="22" spans="3:7">
      <c r="C22" s="53"/>
      <c r="F22" s="98"/>
      <c r="G22" s="98"/>
    </row>
    <row r="23" spans="3:7">
      <c r="C23" s="53"/>
      <c r="F23" s="98"/>
    </row>
    <row r="24" spans="3:7">
      <c r="C24" s="53"/>
      <c r="F24" s="98"/>
    </row>
    <row r="25" spans="3:7">
      <c r="C25" s="53"/>
      <c r="F25" s="98"/>
    </row>
    <row r="26" spans="3:7">
      <c r="C26" s="53"/>
      <c r="F26" s="99"/>
    </row>
    <row r="27" spans="3:7">
      <c r="C27" s="53"/>
      <c r="F27" s="99"/>
    </row>
    <row r="28" spans="3:7">
      <c r="C28" s="53"/>
      <c r="F28" s="99"/>
    </row>
    <row r="29" spans="3:7">
      <c r="C29" s="53"/>
      <c r="F29" s="98"/>
    </row>
    <row r="30" spans="3:7">
      <c r="C30" s="53"/>
      <c r="F30" s="98"/>
    </row>
    <row r="31" spans="3:7">
      <c r="C31" s="53"/>
      <c r="F31" s="98"/>
    </row>
    <row r="32" spans="3:7">
      <c r="C32" s="53"/>
      <c r="F32" s="98"/>
    </row>
    <row r="33" spans="3:8">
      <c r="C33" s="53"/>
      <c r="F33" s="98"/>
      <c r="H33" s="100"/>
    </row>
    <row r="34" spans="3:8">
      <c r="C34" s="53"/>
      <c r="F34" s="98"/>
      <c r="H34" s="100"/>
    </row>
    <row r="35" spans="3:8">
      <c r="F35" s="97"/>
      <c r="H35" s="100"/>
    </row>
    <row r="36" spans="3:8">
      <c r="C36" s="53"/>
      <c r="H36" s="100"/>
    </row>
    <row r="37" spans="3:8">
      <c r="C37" s="53"/>
      <c r="H37" s="100"/>
    </row>
    <row r="38" spans="3:8">
      <c r="H38" s="100"/>
    </row>
    <row r="39" spans="3:8">
      <c r="H39" s="100"/>
    </row>
    <row r="40" spans="3:8">
      <c r="H40" s="101"/>
    </row>
  </sheetData>
  <mergeCells count="1">
    <mergeCell ref="B3:F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2 m Q 2 W O Y + Z m C k A A A A 9 w A A A B I A H A B D b 2 5 m a W c v U G F j a 2 F n Z S 5 4 b W w g o h g A K K A U A A A A A A A A A A A A A A A A A A A A A A A A A A A A h Y + 9 D o I w H M R f h X S n X z o Y 8 q c M r B J N T I x r U y o 0 Q j G 0 W N 7 N w U f y F c Q o 6 u Z w w 9 3 9 h r v 7 9 Q b Z 2 D b R R f f O d D Z F D F M U a a u 6 0 t g q R Y M / x i u U C d h K d Z K V j i b Y u m R 0 Z Y p q 7 8 8 J I S E E H B a 4 6 y v C K W X k U K x 3 q t a t R B / Y / I d j Y 5 2 X V m k k Y P 8 a I z h m f B J b c k y B z C k U x n 4 J P g 1 + t j 8 h 5 E P j h 1 4 L 7 e J 8 A 2 S 2 Q N 4 n x A N Q S w M E F A A C A A g A 2 m Q 2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p k N l g o i k e 4 D g A A A B E A A A A T A B w A R m 9 y b X V s Y X M v U 2 V j d G l v b j E u b S C i G A A o o B Q A A A A A A A A A A A A A A A A A A A A A A A A A A A A r T k 0 u y c z P U w i G 0 I b W A F B L A Q I t A B Q A A g A I A N p k N l j m P m Z g p A A A A P c A A A A S A A A A A A A A A A A A A A A A A A A A A A B D b 2 5 m a W c v U G F j a 2 F n Z S 5 4 b W x Q S w E C L Q A U A A I A C A D a Z D Z Y D 8 r p q 6 Q A A A D p A A A A E w A A A A A A A A A A A A A A A A D w A A A A W 0 N v b n R l b n R f V H l w Z X N d L n h t b F B L A Q I t A B Q A A g A I A N p k N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8 P t n i x h J M Q r N r x S k 0 B m a Q A A A A A A I A A A A A A A N m A A D A A A A A E A A A A C j b i M X R C O 7 k N y 5 I M 6 b S Y w k A A A A A B I A A A K A A A A A Q A A A A p W T k V e W T 4 s e 3 W O q 0 x w W Y T F A A A A B T G E s L x d k / 0 H H r 5 U M L e q F o S b O R o X o W e v m O / j w k m o P 4 o B p 9 e 4 i Y I B p K v 9 b m 4 c 4 j T l b P 0 D z S X x Y 0 w S a H 1 m / / A t Z + a g A H q I s S X D / c q d k S 2 5 9 H o h Q A A A D 9 3 G y G 7 P 5 e Q f O d h m v w Y 4 f 9 / J u b 6 w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9f9357-77b0-4237-9c0c-498689d803ce">
      <Terms xmlns="http://schemas.microsoft.com/office/infopath/2007/PartnerControls"/>
    </lcf76f155ced4ddcb4097134ff3c332f>
    <TaxCatchAll xmlns="3310208a-e226-40ae-ab4b-c04b16474df7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4D31DCAE00B84D99FDE30DDE2BC886" ma:contentTypeVersion="16" ma:contentTypeDescription="Crear nuevo documento." ma:contentTypeScope="" ma:versionID="fa55d08a1c9c7d8705a4d8be4fe7c8e7">
  <xsd:schema xmlns:xsd="http://www.w3.org/2001/XMLSchema" xmlns:xs="http://www.w3.org/2001/XMLSchema" xmlns:p="http://schemas.microsoft.com/office/2006/metadata/properties" xmlns:ns1="http://schemas.microsoft.com/sharepoint/v3" xmlns:ns2="799f9357-77b0-4237-9c0c-498689d803ce" xmlns:ns3="3310208a-e226-40ae-ab4b-c04b16474df7" xmlns:ns4="0d4faa01-6cdc-41b5-acc6-f34afddc656e" targetNamespace="http://schemas.microsoft.com/office/2006/metadata/properties" ma:root="true" ma:fieldsID="244fc20d6eb70f4cde8b244a368fa74f" ns1:_="" ns2:_="" ns3:_="" ns4:_="">
    <xsd:import namespace="http://schemas.microsoft.com/sharepoint/v3"/>
    <xsd:import namespace="799f9357-77b0-4237-9c0c-498689d803ce"/>
    <xsd:import namespace="3310208a-e226-40ae-ab4b-c04b16474df7"/>
    <xsd:import namespace="0d4faa01-6cdc-41b5-acc6-f34afddc656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9f9357-77b0-4237-9c0c-498689d803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64e9f8eb-265a-4c85-b8ab-c99e1db040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0208a-e226-40ae-ab4b-c04b16474df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ía" ma:hidden="true" ma:list="{c3ddb72e-22d6-4dc7-b6c2-91a8dd054212}" ma:internalName="TaxCatchAll" ma:showField="CatchAllData" ma:web="3310208a-e226-40ae-ab4b-c04b16474d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faa01-6cdc-41b5-acc6-f34afddc656e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51499D-003F-4C3F-BB45-5150D164E03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11C094A-AB4A-4373-B813-D1E8B99697B7}">
  <ds:schemaRefs>
    <ds:schemaRef ds:uri="http://schemas.microsoft.com/office/2006/metadata/properties"/>
    <ds:schemaRef ds:uri="http://schemas.microsoft.com/office/infopath/2007/PartnerControls"/>
    <ds:schemaRef ds:uri="799f9357-77b0-4237-9c0c-498689d803ce"/>
    <ds:schemaRef ds:uri="3310208a-e226-40ae-ab4b-c04b16474df7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B506114F-3188-4CE3-A716-DEBFF08F44D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96F2B40-5C5B-472D-9431-4F885953D7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99f9357-77b0-4237-9c0c-498689d803ce"/>
    <ds:schemaRef ds:uri="3310208a-e226-40ae-ab4b-c04b16474df7"/>
    <ds:schemaRef ds:uri="0d4faa01-6cdc-41b5-acc6-f34afddc65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Campos de la BDD</vt:lpstr>
      <vt:lpstr>Gestión Inbound 2021 - 2023</vt:lpstr>
      <vt:lpstr>Gestión Outbound 2021-2023</vt:lpstr>
      <vt:lpstr>Otras_Gestiones 2021 -2023</vt:lpstr>
      <vt:lpstr>Lineas virtuales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Ricardo Gomez Gomez</dc:creator>
  <cp:keywords/>
  <dc:description/>
  <cp:lastModifiedBy>Alexander Torres Pantoja</cp:lastModifiedBy>
  <cp:revision/>
  <dcterms:created xsi:type="dcterms:W3CDTF">2015-10-27T19:07:35Z</dcterms:created>
  <dcterms:modified xsi:type="dcterms:W3CDTF">2024-02-23T16:18:28Z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0x010100F74D31DCAE00B84D99FDE30DDE2BC886</vt:lpwstr>
  </property>
  <property fmtid="{D5CDD505-2E9C-101B-9397-08002B2CF9AE}" pid="3" name="MediaServiceImageTags">
    <vt:lpwstr/>
  </property>
</Properties>
</file>