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. CEP - Estructuración de Proyectos\1. 2018\i. Productos\Programa Estructuracion Proyectos DD\Anexos Convocatoria Consultores\"/>
    </mc:Choice>
  </mc:AlternateContent>
  <bookViews>
    <workbookView xWindow="0" yWindow="0" windowWidth="20490" windowHeight="8655"/>
  </bookViews>
  <sheets>
    <sheet name="Oferta Económica" sheetId="1" r:id="rId1"/>
    <sheet name="Cronograma" sheetId="2" r:id="rId2"/>
  </sheets>
  <definedNames>
    <definedName name="_xlnm.Print_Area" localSheetId="0">'Oferta Económica'!$A$1:$L$59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61" i="1" s="1"/>
  <c r="L57" i="1"/>
  <c r="J57" i="1"/>
  <c r="L54" i="1" l="1"/>
  <c r="K54" i="1"/>
  <c r="J54" i="1"/>
  <c r="I53" i="1"/>
  <c r="I52" i="1"/>
  <c r="I51" i="1"/>
  <c r="I50" i="1"/>
  <c r="I49" i="1"/>
  <c r="I48" i="1"/>
  <c r="I47" i="1"/>
  <c r="I46" i="1"/>
  <c r="I54" i="1" l="1"/>
  <c r="I36" i="1"/>
  <c r="I37" i="1"/>
  <c r="I38" i="1"/>
  <c r="I39" i="1"/>
  <c r="I40" i="1"/>
  <c r="I41" i="1"/>
  <c r="I24" i="1"/>
  <c r="I25" i="1"/>
  <c r="I26" i="1"/>
  <c r="I27" i="1"/>
  <c r="I28" i="1"/>
  <c r="I29" i="1"/>
  <c r="I30" i="1"/>
  <c r="I31" i="1"/>
  <c r="I12" i="1"/>
  <c r="I13" i="1"/>
  <c r="I14" i="1"/>
  <c r="I15" i="1"/>
  <c r="I16" i="1"/>
  <c r="I17" i="1"/>
  <c r="I18" i="1"/>
  <c r="I19" i="1"/>
  <c r="I11" i="1" l="1"/>
  <c r="I23" i="1"/>
  <c r="I35" i="1"/>
  <c r="L23" i="1" l="1"/>
  <c r="K23" i="1"/>
  <c r="K32" i="1" s="1"/>
  <c r="L11" i="1"/>
  <c r="K11" i="1"/>
  <c r="J32" i="1"/>
  <c r="J20" i="1"/>
  <c r="K43" i="1"/>
  <c r="K20" i="1" l="1"/>
  <c r="I73" i="1"/>
  <c r="I72" i="1"/>
  <c r="J72" i="1" s="1"/>
  <c r="L43" i="1"/>
  <c r="L20" i="1"/>
  <c r="I42" i="1"/>
  <c r="J43" i="1" s="1"/>
  <c r="K58" i="1" s="1"/>
  <c r="K62" i="1" s="1"/>
  <c r="K66" i="1" l="1"/>
  <c r="K65" i="1"/>
  <c r="L72" i="1"/>
  <c r="K72" i="1"/>
  <c r="L73" i="1"/>
  <c r="J73" i="1"/>
  <c r="K73" i="1"/>
  <c r="I20" i="1"/>
  <c r="L32" i="1"/>
  <c r="L58" i="1" s="1"/>
  <c r="K59" i="1" s="1"/>
  <c r="I43" i="1"/>
  <c r="I32" i="1"/>
  <c r="K67" i="1" l="1"/>
  <c r="K63" i="1"/>
  <c r="I57" i="1"/>
</calcChain>
</file>

<file path=xl/sharedStrings.xml><?xml version="1.0" encoding="utf-8"?>
<sst xmlns="http://schemas.openxmlformats.org/spreadsheetml/2006/main" count="111" uniqueCount="57">
  <si>
    <t>Actividad</t>
  </si>
  <si>
    <t>Consultor</t>
  </si>
  <si>
    <t>Horas</t>
  </si>
  <si>
    <t>Rubro / Etapa</t>
  </si>
  <si>
    <t>Ejemplo: (Se puede eliminar este ejemplo)</t>
  </si>
  <si>
    <t>Profesional</t>
  </si>
  <si>
    <t>Valor Total</t>
  </si>
  <si>
    <r>
      <t xml:space="preserve">Unidad de Medida </t>
    </r>
    <r>
      <rPr>
        <sz val="9"/>
        <color theme="1"/>
        <rFont val="Calibri"/>
        <family val="2"/>
        <scheme val="minor"/>
      </rPr>
      <t>(horas, meses, semanas)</t>
    </r>
  </si>
  <si>
    <t>B. Cantidad de Unidad</t>
  </si>
  <si>
    <t>C. Valor Unitario / unidad</t>
  </si>
  <si>
    <r>
      <t xml:space="preserve">Valor Total
</t>
    </r>
    <r>
      <rPr>
        <sz val="9"/>
        <color theme="1"/>
        <rFont val="Calibri"/>
        <family val="2"/>
        <scheme val="minor"/>
      </rPr>
      <t>(A x B x C)</t>
    </r>
  </si>
  <si>
    <t>Puede agregar el número de actividades que considere por cada etapa</t>
  </si>
  <si>
    <t>Actividades</t>
  </si>
  <si>
    <t>Etapa</t>
  </si>
  <si>
    <t>ANEXO 5 - OFERTA ECONÓMICA Y CRONOGRAMA</t>
  </si>
  <si>
    <t>Producto</t>
  </si>
  <si>
    <t>DILIGENCIE LAS 2 HOJAS DE ESTE LIBRO DE EXCEL (OFERTA ECONÓMICA Y CRONOGRAMA)</t>
  </si>
  <si>
    <t>Etapa 1: Desarrollo de Estudios de Mercado</t>
  </si>
  <si>
    <t>Etapa 2: Desarrollo de Estudios Técnicos</t>
  </si>
  <si>
    <t>Valor con Impuestos</t>
  </si>
  <si>
    <t>Solicitado a Bancóldex
(con Impuestos)</t>
  </si>
  <si>
    <t>Solicitado a Empresa
(con Impuestos)</t>
  </si>
  <si>
    <r>
      <t>Total Etapa 1</t>
    </r>
    <r>
      <rPr>
        <b/>
        <sz val="9"/>
        <color rgb="FFFF0000"/>
        <rFont val="Calibri"/>
        <family val="2"/>
        <scheme val="minor"/>
      </rPr>
      <t/>
    </r>
  </si>
  <si>
    <t>Total Etapa 2</t>
  </si>
  <si>
    <t xml:space="preserve">1. Informe de Estudio de Mercado. </t>
  </si>
  <si>
    <t>2 Informe de Estudio Técnico.</t>
  </si>
  <si>
    <t>Valor Total de la Propuesta</t>
  </si>
  <si>
    <t>Valor Total con Impuestos</t>
  </si>
  <si>
    <t>Análisis de tendencias de mercado</t>
  </si>
  <si>
    <t>Identificación y evaluación de tecnologías</t>
  </si>
  <si>
    <t>Contrapartida Empresa Beneficiaria
(con Impuestos)</t>
  </si>
  <si>
    <t xml:space="preserve">Total Etapa 3 </t>
  </si>
  <si>
    <t>Etapa 3: Validación y Ajuste de Estudios de Mercado y Técnicos</t>
  </si>
  <si>
    <t>Total Etapa 5</t>
  </si>
  <si>
    <t>Etapa 5: Construcción de Caso de Negocio</t>
  </si>
  <si>
    <t>5. Caso de Negocio y su Presentación</t>
  </si>
  <si>
    <t>3. Informe de ajustes a Estudios de mercado y técnicos.</t>
  </si>
  <si>
    <t>Porcentaje de Aportes de Cofinanciación y Contrapartida</t>
  </si>
  <si>
    <t>Verificación de Monto Máximo</t>
  </si>
  <si>
    <t>Sumatoria de Porcentajes de Contrapartida</t>
  </si>
  <si>
    <t>Verificación de %  Máximo de Cofinanciación</t>
  </si>
  <si>
    <t>Verificación de Suma de Aportes</t>
  </si>
  <si>
    <t>A. Cantidad Recurso</t>
  </si>
  <si>
    <t>Etapa 4: Estructuración Financiera (Actividad desarrollada por Bancóldex - Tiempo estimado 5 semanas)</t>
  </si>
  <si>
    <t>Semanas</t>
  </si>
  <si>
    <t>Etapa 3: Validación y Ajuste de Estudios de Mercado y Técnicos (La validación la realiza Bancóldex - Tiempo estimado 2 semanas)</t>
  </si>
  <si>
    <t>Etapa 5: Construcción del Caso de Negocio y Presentación a Empresa (en Conjunto entre Consultor y Bancóldex - Tiempo estimado 3 semanas)</t>
  </si>
  <si>
    <r>
      <t>Recurso</t>
    </r>
    <r>
      <rPr>
        <sz val="9"/>
        <color theme="1"/>
        <rFont val="Calibri"/>
        <family val="2"/>
        <scheme val="minor"/>
      </rPr>
      <t xml:space="preserve"> (ej. Profesional, consultor, experto, equipo, servicio)</t>
    </r>
  </si>
  <si>
    <r>
      <t>Tipo de Recurso</t>
    </r>
    <r>
      <rPr>
        <sz val="9"/>
        <color theme="1"/>
        <rFont val="Calibri"/>
        <family val="2"/>
        <scheme val="minor"/>
      </rPr>
      <t xml:space="preserve"> (ej. Profesional, consultor, experto, equipo, servicio, etc.)</t>
    </r>
  </si>
  <si>
    <t>Tipo de Recurso (ej. Profesional, consultor, experto, equipo, servicio, etc.)</t>
  </si>
  <si>
    <t>Unidad de Medida (horas, meses, semanas)</t>
  </si>
  <si>
    <t>Valor Total
(A x B x C)</t>
  </si>
  <si>
    <t>OFERTA ECONÓMICA</t>
  </si>
  <si>
    <t>CRONOGRAMA</t>
  </si>
  <si>
    <r>
      <t xml:space="preserve">Diligencie el valor de cada una de las actividades asociadas a cada rubro, indicando el recurso empleado, el valor unitario, el valor total y el valor con impuestos. 
Puede agregar o eliminar el número de actividades que considere por cada rubro, verificando que no afecte las fórmulas ya preestablecidas. 
</t>
    </r>
    <r>
      <rPr>
        <b/>
        <sz val="10"/>
        <color rgb="FFFF0000"/>
        <rFont val="Calibri"/>
        <family val="2"/>
        <scheme val="minor"/>
      </rPr>
      <t>PARA MAYOR CLARIDAD VER EJEMPLO AL FINAL.</t>
    </r>
  </si>
  <si>
    <t>Control (Empresas con ventas superiores a $300.000 millones)</t>
  </si>
  <si>
    <t>Control (Empresas con ventas entre $20.000 y $300.000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</si>
</sst>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9" fontId="6" fillId="0" borderId="0" xfId="2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0" fontId="6" fillId="0" borderId="5" xfId="2" applyNumberFormat="1" applyFont="1" applyFill="1" applyBorder="1" applyAlignment="1">
      <alignment horizontal="center" vertical="center" wrapText="1"/>
    </xf>
    <xf numFmtId="10" fontId="6" fillId="0" borderId="7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32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490069</xdr:colOff>
      <xdr:row>4</xdr:row>
      <xdr:rowOff>15877</xdr:rowOff>
    </xdr:from>
    <xdr:to>
      <xdr:col>11</xdr:col>
      <xdr:colOff>647162</xdr:colOff>
      <xdr:row>6</xdr:row>
      <xdr:rowOff>6351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4069" y="968377"/>
          <a:ext cx="1852543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3</xdr:row>
      <xdr:rowOff>95251</xdr:rowOff>
    </xdr:from>
    <xdr:to>
      <xdr:col>27</xdr:col>
      <xdr:colOff>33268</xdr:colOff>
      <xdr:row>5</xdr:row>
      <xdr:rowOff>85725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666751"/>
          <a:ext cx="1852543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5"/>
  <sheetViews>
    <sheetView showGridLines="0" tabSelected="1" zoomScaleNormal="100" zoomScaleSheetLayoutView="90" workbookViewId="0">
      <selection activeCell="G63" sqref="G63"/>
    </sheetView>
  </sheetViews>
  <sheetFormatPr baseColWidth="10" defaultRowHeight="15" x14ac:dyDescent="0.25"/>
  <cols>
    <col min="1" max="2" width="11.5703125" style="1" customWidth="1"/>
    <col min="3" max="3" width="26.7109375" style="5" customWidth="1"/>
    <col min="4" max="4" width="21.85546875" style="1" customWidth="1"/>
    <col min="5" max="8" width="11.42578125" style="1"/>
    <col min="9" max="12" width="12.7109375" style="1" customWidth="1"/>
    <col min="13" max="13" width="8.7109375" style="1" customWidth="1"/>
    <col min="14" max="16384" width="11.42578125" style="1"/>
  </cols>
  <sheetData>
    <row r="2" spans="1:13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20" t="s">
        <v>16</v>
      </c>
      <c r="B3" s="20"/>
      <c r="C3" s="15"/>
      <c r="D3" s="15"/>
      <c r="E3" s="15"/>
      <c r="F3" s="15"/>
      <c r="G3" s="15"/>
      <c r="H3" s="15"/>
      <c r="I3" s="15"/>
      <c r="J3" s="24"/>
      <c r="K3" s="15"/>
      <c r="L3" s="15"/>
      <c r="M3" s="15"/>
    </row>
    <row r="4" spans="1:13" ht="15" customHeight="1" x14ac:dyDescent="0.25">
      <c r="A4" s="47" t="s">
        <v>54</v>
      </c>
      <c r="B4" s="47"/>
      <c r="C4" s="47"/>
      <c r="D4" s="47"/>
      <c r="E4" s="47"/>
      <c r="F4" s="47"/>
      <c r="G4" s="47"/>
      <c r="H4" s="47"/>
      <c r="I4" s="47"/>
      <c r="J4" s="25"/>
    </row>
    <row r="5" spans="1:13" ht="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30"/>
    </row>
    <row r="6" spans="1:13" x14ac:dyDescent="0.25">
      <c r="A6" s="47"/>
      <c r="B6" s="47"/>
      <c r="C6" s="47"/>
      <c r="D6" s="47"/>
      <c r="E6" s="47"/>
      <c r="F6" s="47"/>
      <c r="G6" s="47"/>
      <c r="H6" s="47"/>
      <c r="I6" s="47"/>
      <c r="J6" s="25"/>
    </row>
    <row r="8" spans="1:13" x14ac:dyDescent="0.25">
      <c r="A8" s="19" t="s">
        <v>52</v>
      </c>
      <c r="B8" s="21"/>
    </row>
    <row r="10" spans="1:13" s="6" customFormat="1" ht="60" x14ac:dyDescent="0.25">
      <c r="A10" s="8" t="s">
        <v>3</v>
      </c>
      <c r="B10" s="8" t="s">
        <v>15</v>
      </c>
      <c r="C10" s="8" t="s">
        <v>0</v>
      </c>
      <c r="D10" s="9" t="s">
        <v>48</v>
      </c>
      <c r="E10" s="9" t="s">
        <v>42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19</v>
      </c>
      <c r="K10" s="11" t="s">
        <v>20</v>
      </c>
      <c r="L10" s="11" t="s">
        <v>30</v>
      </c>
    </row>
    <row r="11" spans="1:13" ht="15" customHeight="1" x14ac:dyDescent="0.25">
      <c r="A11" s="44" t="s">
        <v>17</v>
      </c>
      <c r="B11" s="44" t="s">
        <v>24</v>
      </c>
      <c r="C11" s="4"/>
      <c r="D11" s="2"/>
      <c r="E11" s="2"/>
      <c r="F11" s="2"/>
      <c r="G11" s="2"/>
      <c r="H11" s="3"/>
      <c r="I11" s="10">
        <f t="shared" ref="I11:I42" si="0">H11*E11*G11</f>
        <v>0</v>
      </c>
      <c r="J11" s="10"/>
      <c r="K11" s="10">
        <f>J11*70%</f>
        <v>0</v>
      </c>
      <c r="L11" s="10">
        <f>J11*30%</f>
        <v>0</v>
      </c>
      <c r="M11" s="6"/>
    </row>
    <row r="12" spans="1:13" ht="15" customHeight="1" x14ac:dyDescent="0.25">
      <c r="A12" s="45"/>
      <c r="B12" s="45"/>
      <c r="C12" s="4"/>
      <c r="D12" s="2"/>
      <c r="E12" s="2"/>
      <c r="F12" s="2"/>
      <c r="G12" s="2"/>
      <c r="H12" s="3"/>
      <c r="I12" s="10">
        <f t="shared" si="0"/>
        <v>0</v>
      </c>
      <c r="J12" s="10"/>
      <c r="K12" s="10"/>
      <c r="L12" s="10"/>
      <c r="M12" s="6"/>
    </row>
    <row r="13" spans="1:13" ht="15" customHeight="1" x14ac:dyDescent="0.25">
      <c r="A13" s="45"/>
      <c r="B13" s="45"/>
      <c r="C13" s="4"/>
      <c r="D13" s="2"/>
      <c r="E13" s="2"/>
      <c r="F13" s="2"/>
      <c r="G13" s="2"/>
      <c r="H13" s="3"/>
      <c r="I13" s="10">
        <f t="shared" si="0"/>
        <v>0</v>
      </c>
      <c r="J13" s="10"/>
      <c r="K13" s="10"/>
      <c r="L13" s="10"/>
      <c r="M13" s="6"/>
    </row>
    <row r="14" spans="1:13" ht="15" customHeight="1" x14ac:dyDescent="0.25">
      <c r="A14" s="45"/>
      <c r="B14" s="45"/>
      <c r="C14" s="4"/>
      <c r="D14" s="2"/>
      <c r="E14" s="2"/>
      <c r="F14" s="2"/>
      <c r="G14" s="2"/>
      <c r="H14" s="3"/>
      <c r="I14" s="10">
        <f t="shared" si="0"/>
        <v>0</v>
      </c>
      <c r="J14" s="10"/>
      <c r="K14" s="10"/>
      <c r="L14" s="10"/>
      <c r="M14" s="6"/>
    </row>
    <row r="15" spans="1:13" ht="15" customHeight="1" x14ac:dyDescent="0.25">
      <c r="A15" s="45"/>
      <c r="B15" s="45"/>
      <c r="C15" s="4"/>
      <c r="D15" s="2"/>
      <c r="E15" s="2"/>
      <c r="F15" s="2"/>
      <c r="G15" s="2"/>
      <c r="H15" s="3"/>
      <c r="I15" s="10">
        <f t="shared" si="0"/>
        <v>0</v>
      </c>
      <c r="J15" s="10"/>
      <c r="K15" s="10"/>
      <c r="L15" s="10"/>
      <c r="M15" s="6"/>
    </row>
    <row r="16" spans="1:13" ht="15" customHeight="1" x14ac:dyDescent="0.25">
      <c r="A16" s="45"/>
      <c r="B16" s="45"/>
      <c r="C16" s="4"/>
      <c r="D16" s="2"/>
      <c r="E16" s="2"/>
      <c r="F16" s="2"/>
      <c r="G16" s="2"/>
      <c r="H16" s="3"/>
      <c r="I16" s="10">
        <f t="shared" si="0"/>
        <v>0</v>
      </c>
      <c r="J16" s="10"/>
      <c r="K16" s="10"/>
      <c r="L16" s="10"/>
      <c r="M16" s="6"/>
    </row>
    <row r="17" spans="1:13" ht="15" customHeight="1" x14ac:dyDescent="0.25">
      <c r="A17" s="45"/>
      <c r="B17" s="45"/>
      <c r="C17" s="4"/>
      <c r="D17" s="2"/>
      <c r="E17" s="2"/>
      <c r="F17" s="2"/>
      <c r="G17" s="2"/>
      <c r="H17" s="3"/>
      <c r="I17" s="10">
        <f t="shared" si="0"/>
        <v>0</v>
      </c>
      <c r="J17" s="10"/>
      <c r="K17" s="10"/>
      <c r="L17" s="10"/>
      <c r="M17" s="6"/>
    </row>
    <row r="18" spans="1:13" x14ac:dyDescent="0.25">
      <c r="A18" s="45"/>
      <c r="B18" s="45"/>
      <c r="C18" s="4"/>
      <c r="D18" s="2"/>
      <c r="E18" s="2"/>
      <c r="F18" s="2"/>
      <c r="G18" s="2"/>
      <c r="H18" s="3"/>
      <c r="I18" s="10">
        <f t="shared" si="0"/>
        <v>0</v>
      </c>
      <c r="J18" s="10"/>
      <c r="K18" s="10"/>
      <c r="L18" s="10"/>
      <c r="M18" s="6"/>
    </row>
    <row r="19" spans="1:13" x14ac:dyDescent="0.25">
      <c r="A19" s="46"/>
      <c r="B19" s="46"/>
      <c r="C19" s="4"/>
      <c r="D19" s="2"/>
      <c r="E19" s="2"/>
      <c r="F19" s="2"/>
      <c r="G19" s="2"/>
      <c r="H19" s="3"/>
      <c r="I19" s="10">
        <f t="shared" si="0"/>
        <v>0</v>
      </c>
      <c r="J19" s="10"/>
      <c r="K19" s="10"/>
      <c r="L19" s="10"/>
      <c r="M19" s="6"/>
    </row>
    <row r="20" spans="1:13" x14ac:dyDescent="0.25">
      <c r="A20" s="40" t="s">
        <v>22</v>
      </c>
      <c r="B20" s="41"/>
      <c r="C20" s="41"/>
      <c r="D20" s="41"/>
      <c r="E20" s="41"/>
      <c r="F20" s="41"/>
      <c r="G20" s="41"/>
      <c r="H20" s="42"/>
      <c r="I20" s="7">
        <f>SUBTOTAL(9,I11:I19)</f>
        <v>0</v>
      </c>
      <c r="J20" s="7">
        <f>SUBTOTAL(9,J11:J19)</f>
        <v>0</v>
      </c>
      <c r="K20" s="12">
        <f>SUBTOTAL(9,K11:K19)</f>
        <v>0</v>
      </c>
      <c r="L20" s="12">
        <f>SUBTOTAL(9,L11:L19)</f>
        <v>0</v>
      </c>
      <c r="M20" s="6"/>
    </row>
    <row r="21" spans="1:13" x14ac:dyDescent="0.25">
      <c r="C21" s="1"/>
      <c r="M21" s="6"/>
    </row>
    <row r="22" spans="1:13" ht="60" x14ac:dyDescent="0.25">
      <c r="A22" s="8" t="s">
        <v>3</v>
      </c>
      <c r="B22" s="8" t="s">
        <v>15</v>
      </c>
      <c r="C22" s="8" t="s">
        <v>0</v>
      </c>
      <c r="D22" s="9" t="s">
        <v>48</v>
      </c>
      <c r="E22" s="9" t="s">
        <v>42</v>
      </c>
      <c r="F22" s="9" t="s">
        <v>7</v>
      </c>
      <c r="G22" s="9" t="s">
        <v>8</v>
      </c>
      <c r="H22" s="9" t="s">
        <v>9</v>
      </c>
      <c r="I22" s="9" t="s">
        <v>10</v>
      </c>
      <c r="J22" s="9" t="s">
        <v>19</v>
      </c>
      <c r="K22" s="11" t="s">
        <v>20</v>
      </c>
      <c r="L22" s="11" t="s">
        <v>30</v>
      </c>
      <c r="M22" s="6"/>
    </row>
    <row r="23" spans="1:13" ht="15" customHeight="1" x14ac:dyDescent="0.25">
      <c r="A23" s="49" t="s">
        <v>18</v>
      </c>
      <c r="B23" s="44" t="s">
        <v>25</v>
      </c>
      <c r="C23" s="4"/>
      <c r="D23" s="2"/>
      <c r="E23" s="2"/>
      <c r="F23" s="2"/>
      <c r="G23" s="2"/>
      <c r="H23" s="2"/>
      <c r="I23" s="10">
        <f t="shared" si="0"/>
        <v>0</v>
      </c>
      <c r="J23" s="10"/>
      <c r="K23" s="10">
        <f>J23*70%</f>
        <v>0</v>
      </c>
      <c r="L23" s="10">
        <f>J23*30%</f>
        <v>0</v>
      </c>
      <c r="M23" s="6"/>
    </row>
    <row r="24" spans="1:13" x14ac:dyDescent="0.25">
      <c r="A24" s="50"/>
      <c r="B24" s="45"/>
      <c r="C24" s="4"/>
      <c r="D24" s="2"/>
      <c r="E24" s="2"/>
      <c r="F24" s="2"/>
      <c r="G24" s="2"/>
      <c r="H24" s="2"/>
      <c r="I24" s="10">
        <f t="shared" si="0"/>
        <v>0</v>
      </c>
      <c r="J24" s="10"/>
      <c r="K24" s="10"/>
      <c r="L24" s="10"/>
      <c r="M24" s="6"/>
    </row>
    <row r="25" spans="1:13" x14ac:dyDescent="0.25">
      <c r="A25" s="50"/>
      <c r="B25" s="45"/>
      <c r="C25" s="4"/>
      <c r="D25" s="2"/>
      <c r="E25" s="2"/>
      <c r="F25" s="2"/>
      <c r="G25" s="2"/>
      <c r="H25" s="2"/>
      <c r="I25" s="10">
        <f t="shared" si="0"/>
        <v>0</v>
      </c>
      <c r="J25" s="10"/>
      <c r="K25" s="10"/>
      <c r="L25" s="10"/>
      <c r="M25" s="6"/>
    </row>
    <row r="26" spans="1:13" x14ac:dyDescent="0.25">
      <c r="A26" s="50"/>
      <c r="B26" s="45"/>
      <c r="C26" s="4"/>
      <c r="D26" s="2"/>
      <c r="E26" s="2"/>
      <c r="F26" s="2"/>
      <c r="G26" s="2"/>
      <c r="H26" s="2"/>
      <c r="I26" s="10">
        <f t="shared" si="0"/>
        <v>0</v>
      </c>
      <c r="J26" s="10"/>
      <c r="K26" s="10"/>
      <c r="L26" s="10"/>
      <c r="M26" s="6"/>
    </row>
    <row r="27" spans="1:13" x14ac:dyDescent="0.25">
      <c r="A27" s="50"/>
      <c r="B27" s="45"/>
      <c r="C27" s="4"/>
      <c r="D27" s="2"/>
      <c r="E27" s="2"/>
      <c r="F27" s="2"/>
      <c r="G27" s="2"/>
      <c r="H27" s="2"/>
      <c r="I27" s="10">
        <f t="shared" si="0"/>
        <v>0</v>
      </c>
      <c r="J27" s="10"/>
      <c r="K27" s="10"/>
      <c r="L27" s="10"/>
      <c r="M27" s="6"/>
    </row>
    <row r="28" spans="1:13" x14ac:dyDescent="0.25">
      <c r="A28" s="50"/>
      <c r="B28" s="45"/>
      <c r="C28" s="4"/>
      <c r="D28" s="2"/>
      <c r="E28" s="2"/>
      <c r="F28" s="2"/>
      <c r="G28" s="2"/>
      <c r="H28" s="2"/>
      <c r="I28" s="10">
        <f t="shared" si="0"/>
        <v>0</v>
      </c>
      <c r="J28" s="10"/>
      <c r="K28" s="10"/>
      <c r="L28" s="10"/>
      <c r="M28" s="6"/>
    </row>
    <row r="29" spans="1:13" x14ac:dyDescent="0.25">
      <c r="A29" s="50"/>
      <c r="B29" s="45"/>
      <c r="C29" s="4"/>
      <c r="D29" s="2"/>
      <c r="E29" s="2"/>
      <c r="F29" s="2"/>
      <c r="G29" s="2"/>
      <c r="H29" s="2"/>
      <c r="I29" s="10">
        <f t="shared" si="0"/>
        <v>0</v>
      </c>
      <c r="J29" s="10"/>
      <c r="K29" s="10"/>
      <c r="L29" s="10"/>
      <c r="M29" s="6"/>
    </row>
    <row r="30" spans="1:13" x14ac:dyDescent="0.25">
      <c r="A30" s="50"/>
      <c r="B30" s="45"/>
      <c r="C30" s="4"/>
      <c r="D30" s="2"/>
      <c r="E30" s="2"/>
      <c r="F30" s="2"/>
      <c r="G30" s="2"/>
      <c r="H30" s="2"/>
      <c r="I30" s="10">
        <f t="shared" si="0"/>
        <v>0</v>
      </c>
      <c r="J30" s="10"/>
      <c r="K30" s="10"/>
      <c r="L30" s="10"/>
      <c r="M30" s="6"/>
    </row>
    <row r="31" spans="1:13" x14ac:dyDescent="0.25">
      <c r="A31" s="51"/>
      <c r="B31" s="46"/>
      <c r="C31" s="4"/>
      <c r="D31" s="2"/>
      <c r="E31" s="2"/>
      <c r="F31" s="2"/>
      <c r="G31" s="2"/>
      <c r="H31" s="2"/>
      <c r="I31" s="10">
        <f t="shared" si="0"/>
        <v>0</v>
      </c>
      <c r="J31" s="10"/>
      <c r="K31" s="10"/>
      <c r="L31" s="10"/>
      <c r="M31" s="6"/>
    </row>
    <row r="32" spans="1:13" x14ac:dyDescent="0.25">
      <c r="A32" s="40" t="s">
        <v>23</v>
      </c>
      <c r="B32" s="41"/>
      <c r="C32" s="41"/>
      <c r="D32" s="41"/>
      <c r="E32" s="41"/>
      <c r="F32" s="41"/>
      <c r="G32" s="41"/>
      <c r="H32" s="42"/>
      <c r="I32" s="7">
        <f>SUBTOTAL(9,I23:I31)</f>
        <v>0</v>
      </c>
      <c r="J32" s="7">
        <f>SUBTOTAL(9,J23:J31)</f>
        <v>0</v>
      </c>
      <c r="K32" s="12">
        <f>SUBTOTAL(9,K23:K31)</f>
        <v>0</v>
      </c>
      <c r="L32" s="12">
        <f>SUBTOTAL(9,L23:L31)</f>
        <v>0</v>
      </c>
      <c r="M32" s="6"/>
    </row>
    <row r="33" spans="1:13" x14ac:dyDescent="0.25">
      <c r="C33" s="1"/>
      <c r="M33" s="6"/>
    </row>
    <row r="34" spans="1:13" ht="60" x14ac:dyDescent="0.25">
      <c r="A34" s="8" t="s">
        <v>3</v>
      </c>
      <c r="B34" s="8" t="s">
        <v>15</v>
      </c>
      <c r="C34" s="8" t="s">
        <v>0</v>
      </c>
      <c r="D34" s="9" t="s">
        <v>48</v>
      </c>
      <c r="E34" s="9" t="s">
        <v>42</v>
      </c>
      <c r="F34" s="9" t="s">
        <v>7</v>
      </c>
      <c r="G34" s="9" t="s">
        <v>8</v>
      </c>
      <c r="H34" s="9" t="s">
        <v>9</v>
      </c>
      <c r="I34" s="9" t="s">
        <v>10</v>
      </c>
      <c r="J34" s="9" t="s">
        <v>19</v>
      </c>
      <c r="K34" s="11" t="s">
        <v>20</v>
      </c>
      <c r="L34" s="11" t="s">
        <v>30</v>
      </c>
      <c r="M34" s="6"/>
    </row>
    <row r="35" spans="1:13" x14ac:dyDescent="0.25">
      <c r="A35" s="44" t="s">
        <v>32</v>
      </c>
      <c r="B35" s="44" t="s">
        <v>36</v>
      </c>
      <c r="C35" s="4"/>
      <c r="D35" s="2"/>
      <c r="E35" s="2"/>
      <c r="F35" s="2"/>
      <c r="G35" s="2"/>
      <c r="H35" s="2"/>
      <c r="I35" s="10">
        <f t="shared" si="0"/>
        <v>0</v>
      </c>
      <c r="J35" s="10"/>
      <c r="K35" s="10"/>
      <c r="L35" s="10"/>
      <c r="M35" s="6"/>
    </row>
    <row r="36" spans="1:13" x14ac:dyDescent="0.25">
      <c r="A36" s="45"/>
      <c r="B36" s="45"/>
      <c r="C36" s="4"/>
      <c r="D36" s="2"/>
      <c r="E36" s="2"/>
      <c r="F36" s="2"/>
      <c r="G36" s="2"/>
      <c r="H36" s="2"/>
      <c r="I36" s="10">
        <f t="shared" si="0"/>
        <v>0</v>
      </c>
      <c r="J36" s="10"/>
      <c r="K36" s="10"/>
      <c r="L36" s="10"/>
      <c r="M36" s="6"/>
    </row>
    <row r="37" spans="1:13" x14ac:dyDescent="0.25">
      <c r="A37" s="45"/>
      <c r="B37" s="45"/>
      <c r="C37" s="4"/>
      <c r="D37" s="2"/>
      <c r="E37" s="2"/>
      <c r="F37" s="2"/>
      <c r="G37" s="2"/>
      <c r="H37" s="2"/>
      <c r="I37" s="10">
        <f t="shared" si="0"/>
        <v>0</v>
      </c>
      <c r="J37" s="10"/>
      <c r="K37" s="10"/>
      <c r="L37" s="10"/>
      <c r="M37" s="6"/>
    </row>
    <row r="38" spans="1:13" x14ac:dyDescent="0.25">
      <c r="A38" s="45"/>
      <c r="B38" s="45"/>
      <c r="C38" s="4"/>
      <c r="D38" s="2"/>
      <c r="E38" s="2"/>
      <c r="F38" s="2"/>
      <c r="G38" s="2"/>
      <c r="H38" s="2"/>
      <c r="I38" s="10">
        <f t="shared" si="0"/>
        <v>0</v>
      </c>
      <c r="J38" s="10"/>
      <c r="K38" s="10"/>
      <c r="L38" s="10"/>
      <c r="M38" s="6"/>
    </row>
    <row r="39" spans="1:13" x14ac:dyDescent="0.25">
      <c r="A39" s="45"/>
      <c r="B39" s="45"/>
      <c r="C39" s="4"/>
      <c r="D39" s="2"/>
      <c r="E39" s="2"/>
      <c r="F39" s="2"/>
      <c r="G39" s="2"/>
      <c r="H39" s="2"/>
      <c r="I39" s="10">
        <f t="shared" si="0"/>
        <v>0</v>
      </c>
      <c r="J39" s="10"/>
      <c r="K39" s="10"/>
      <c r="L39" s="10"/>
      <c r="M39" s="6"/>
    </row>
    <row r="40" spans="1:13" x14ac:dyDescent="0.25">
      <c r="A40" s="45"/>
      <c r="B40" s="45"/>
      <c r="C40" s="4"/>
      <c r="D40" s="2"/>
      <c r="E40" s="2"/>
      <c r="F40" s="2"/>
      <c r="G40" s="2"/>
      <c r="H40" s="2"/>
      <c r="I40" s="10">
        <f t="shared" si="0"/>
        <v>0</v>
      </c>
      <c r="J40" s="10"/>
      <c r="K40" s="10"/>
      <c r="L40" s="10"/>
      <c r="M40" s="6"/>
    </row>
    <row r="41" spans="1:13" x14ac:dyDescent="0.25">
      <c r="A41" s="45"/>
      <c r="B41" s="45"/>
      <c r="C41" s="4"/>
      <c r="D41" s="2"/>
      <c r="E41" s="2"/>
      <c r="F41" s="2"/>
      <c r="G41" s="2"/>
      <c r="H41" s="2"/>
      <c r="I41" s="10">
        <f t="shared" si="0"/>
        <v>0</v>
      </c>
      <c r="J41" s="10"/>
      <c r="K41" s="10"/>
      <c r="L41" s="10"/>
      <c r="M41" s="6"/>
    </row>
    <row r="42" spans="1:13" x14ac:dyDescent="0.25">
      <c r="A42" s="46"/>
      <c r="B42" s="46"/>
      <c r="C42" s="4"/>
      <c r="D42" s="2"/>
      <c r="E42" s="2"/>
      <c r="F42" s="2"/>
      <c r="G42" s="2"/>
      <c r="H42" s="2"/>
      <c r="I42" s="10">
        <f t="shared" si="0"/>
        <v>0</v>
      </c>
      <c r="J42" s="10"/>
      <c r="K42" s="10"/>
      <c r="L42" s="10"/>
      <c r="M42" s="6"/>
    </row>
    <row r="43" spans="1:13" x14ac:dyDescent="0.25">
      <c r="A43" s="40" t="s">
        <v>31</v>
      </c>
      <c r="B43" s="41"/>
      <c r="C43" s="41"/>
      <c r="D43" s="41"/>
      <c r="E43" s="41"/>
      <c r="F43" s="41"/>
      <c r="G43" s="41"/>
      <c r="H43" s="42"/>
      <c r="I43" s="7">
        <f>SUBTOTAL(9,I35:I42)</f>
        <v>0</v>
      </c>
      <c r="J43" s="7">
        <f>SUBTOTAL(9,J35:J42)</f>
        <v>0</v>
      </c>
      <c r="K43" s="12">
        <f>SUBTOTAL(9,K35:K42)</f>
        <v>0</v>
      </c>
      <c r="L43" s="12">
        <f>SUBTOTAL(9,L35:L42)</f>
        <v>0</v>
      </c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60" x14ac:dyDescent="0.25">
      <c r="A45" s="8" t="s">
        <v>3</v>
      </c>
      <c r="B45" s="8" t="s">
        <v>15</v>
      </c>
      <c r="C45" s="8" t="s">
        <v>0</v>
      </c>
      <c r="D45" s="9" t="s">
        <v>47</v>
      </c>
      <c r="E45" s="9" t="s">
        <v>42</v>
      </c>
      <c r="F45" s="9" t="s">
        <v>7</v>
      </c>
      <c r="G45" s="9" t="s">
        <v>8</v>
      </c>
      <c r="H45" s="9" t="s">
        <v>9</v>
      </c>
      <c r="I45" s="9" t="s">
        <v>10</v>
      </c>
      <c r="J45" s="9" t="s">
        <v>19</v>
      </c>
      <c r="K45" s="11" t="s">
        <v>20</v>
      </c>
      <c r="L45" s="11" t="s">
        <v>30</v>
      </c>
      <c r="M45" s="6"/>
    </row>
    <row r="46" spans="1:13" x14ac:dyDescent="0.25">
      <c r="A46" s="44" t="s">
        <v>34</v>
      </c>
      <c r="B46" s="44" t="s">
        <v>35</v>
      </c>
      <c r="C46" s="4"/>
      <c r="D46" s="2"/>
      <c r="E46" s="2"/>
      <c r="F46" s="2"/>
      <c r="G46" s="2"/>
      <c r="H46" s="2"/>
      <c r="I46" s="10">
        <f t="shared" ref="I46:I53" si="1">H46*E46*G46</f>
        <v>0</v>
      </c>
      <c r="J46" s="10"/>
      <c r="K46" s="10"/>
      <c r="L46" s="10"/>
      <c r="M46" s="6"/>
    </row>
    <row r="47" spans="1:13" x14ac:dyDescent="0.25">
      <c r="A47" s="45"/>
      <c r="B47" s="45"/>
      <c r="C47" s="4"/>
      <c r="D47" s="2"/>
      <c r="E47" s="2"/>
      <c r="F47" s="2"/>
      <c r="G47" s="2"/>
      <c r="H47" s="2"/>
      <c r="I47" s="10">
        <f t="shared" si="1"/>
        <v>0</v>
      </c>
      <c r="J47" s="10"/>
      <c r="K47" s="10"/>
      <c r="L47" s="10"/>
      <c r="M47" s="6"/>
    </row>
    <row r="48" spans="1:13" x14ac:dyDescent="0.25">
      <c r="A48" s="45"/>
      <c r="B48" s="45"/>
      <c r="C48" s="4"/>
      <c r="D48" s="2"/>
      <c r="E48" s="2"/>
      <c r="F48" s="2"/>
      <c r="G48" s="2"/>
      <c r="H48" s="2"/>
      <c r="I48" s="10">
        <f t="shared" si="1"/>
        <v>0</v>
      </c>
      <c r="J48" s="10"/>
      <c r="K48" s="10"/>
      <c r="L48" s="10"/>
      <c r="M48" s="6"/>
    </row>
    <row r="49" spans="1:13" x14ac:dyDescent="0.25">
      <c r="A49" s="45"/>
      <c r="B49" s="45"/>
      <c r="C49" s="4"/>
      <c r="D49" s="2"/>
      <c r="E49" s="2"/>
      <c r="F49" s="2"/>
      <c r="G49" s="2"/>
      <c r="H49" s="2"/>
      <c r="I49" s="10">
        <f t="shared" si="1"/>
        <v>0</v>
      </c>
      <c r="J49" s="10"/>
      <c r="K49" s="10"/>
      <c r="L49" s="10"/>
      <c r="M49" s="6"/>
    </row>
    <row r="50" spans="1:13" x14ac:dyDescent="0.25">
      <c r="A50" s="45"/>
      <c r="B50" s="45"/>
      <c r="C50" s="4"/>
      <c r="D50" s="2"/>
      <c r="E50" s="2"/>
      <c r="F50" s="2"/>
      <c r="G50" s="2"/>
      <c r="H50" s="2"/>
      <c r="I50" s="10">
        <f t="shared" si="1"/>
        <v>0</v>
      </c>
      <c r="J50" s="10"/>
      <c r="K50" s="10"/>
      <c r="L50" s="10"/>
      <c r="M50" s="6"/>
    </row>
    <row r="51" spans="1:13" x14ac:dyDescent="0.25">
      <c r="A51" s="45"/>
      <c r="B51" s="45"/>
      <c r="C51" s="4"/>
      <c r="D51" s="2"/>
      <c r="E51" s="2"/>
      <c r="F51" s="2"/>
      <c r="G51" s="2"/>
      <c r="H51" s="2"/>
      <c r="I51" s="10">
        <f t="shared" si="1"/>
        <v>0</v>
      </c>
      <c r="J51" s="10"/>
      <c r="K51" s="10"/>
      <c r="L51" s="10"/>
      <c r="M51" s="6"/>
    </row>
    <row r="52" spans="1:13" x14ac:dyDescent="0.25">
      <c r="A52" s="45"/>
      <c r="B52" s="45"/>
      <c r="C52" s="4"/>
      <c r="D52" s="2"/>
      <c r="E52" s="2"/>
      <c r="F52" s="2"/>
      <c r="G52" s="2"/>
      <c r="H52" s="2"/>
      <c r="I52" s="10">
        <f t="shared" si="1"/>
        <v>0</v>
      </c>
      <c r="J52" s="10"/>
      <c r="K52" s="10"/>
      <c r="L52" s="10"/>
      <c r="M52" s="6"/>
    </row>
    <row r="53" spans="1:13" x14ac:dyDescent="0.25">
      <c r="A53" s="46"/>
      <c r="B53" s="46"/>
      <c r="C53" s="4"/>
      <c r="D53" s="2"/>
      <c r="E53" s="2"/>
      <c r="F53" s="2"/>
      <c r="G53" s="2"/>
      <c r="H53" s="2"/>
      <c r="I53" s="10">
        <f t="shared" si="1"/>
        <v>0</v>
      </c>
      <c r="J53" s="10"/>
      <c r="K53" s="10"/>
      <c r="L53" s="10"/>
      <c r="M53" s="6"/>
    </row>
    <row r="54" spans="1:13" x14ac:dyDescent="0.25">
      <c r="A54" s="40" t="s">
        <v>33</v>
      </c>
      <c r="B54" s="41"/>
      <c r="C54" s="41"/>
      <c r="D54" s="41"/>
      <c r="E54" s="41"/>
      <c r="F54" s="41"/>
      <c r="G54" s="41"/>
      <c r="H54" s="42"/>
      <c r="I54" s="7">
        <f>SUBTOTAL(9,I46:I53)</f>
        <v>0</v>
      </c>
      <c r="J54" s="7">
        <f>SUBTOTAL(9,J46:J53)</f>
        <v>0</v>
      </c>
      <c r="K54" s="12">
        <f>SUBTOTAL(9,K46:K53)</f>
        <v>0</v>
      </c>
      <c r="L54" s="12">
        <f>SUBTOTAL(9,L46:L53)</f>
        <v>0</v>
      </c>
      <c r="M54" s="6"/>
    </row>
    <row r="55" spans="1:13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48" x14ac:dyDescent="0.25">
      <c r="C56" s="1"/>
      <c r="I56" s="9" t="s">
        <v>6</v>
      </c>
      <c r="J56" s="9" t="s">
        <v>27</v>
      </c>
      <c r="K56" s="11" t="s">
        <v>20</v>
      </c>
      <c r="L56" s="11" t="s">
        <v>30</v>
      </c>
    </row>
    <row r="57" spans="1:13" x14ac:dyDescent="0.25">
      <c r="A57" s="52" t="s">
        <v>26</v>
      </c>
      <c r="B57" s="52"/>
      <c r="C57" s="52"/>
      <c r="D57" s="52"/>
      <c r="E57" s="52"/>
      <c r="F57" s="52"/>
      <c r="G57" s="52"/>
      <c r="H57" s="52"/>
      <c r="I57" s="7">
        <f>SUBTOTAL(9,I11:I54)</f>
        <v>0</v>
      </c>
      <c r="J57" s="7">
        <f>SUBTOTAL(9,J11:J54)</f>
        <v>0</v>
      </c>
      <c r="K57" s="12">
        <f>SUBTOTAL(9,K11:K54)</f>
        <v>0</v>
      </c>
      <c r="L57" s="12">
        <f>SUBTOTAL(9,L11:L54)</f>
        <v>0</v>
      </c>
    </row>
    <row r="58" spans="1:13" ht="15" customHeight="1" x14ac:dyDescent="0.25">
      <c r="A58" s="34" t="s">
        <v>37</v>
      </c>
      <c r="B58" s="35"/>
      <c r="C58" s="35"/>
      <c r="D58" s="35"/>
      <c r="E58" s="35"/>
      <c r="F58" s="35"/>
      <c r="G58" s="35"/>
      <c r="H58" s="35"/>
      <c r="I58" s="35"/>
      <c r="J58" s="36"/>
      <c r="K58" s="29" t="str">
        <f>IFERROR(K57/J57,"")</f>
        <v/>
      </c>
      <c r="L58" s="29" t="str">
        <f>IFERROR(L57/J57,"")</f>
        <v/>
      </c>
    </row>
    <row r="59" spans="1:13" ht="15" customHeight="1" x14ac:dyDescent="0.25">
      <c r="A59" s="34" t="s">
        <v>39</v>
      </c>
      <c r="B59" s="35"/>
      <c r="C59" s="35"/>
      <c r="D59" s="35"/>
      <c r="E59" s="35"/>
      <c r="F59" s="35"/>
      <c r="G59" s="35"/>
      <c r="H59" s="35"/>
      <c r="I59" s="35"/>
      <c r="J59" s="36"/>
      <c r="K59" s="37">
        <f>SUM(K58:L58)</f>
        <v>0</v>
      </c>
      <c r="L59" s="38"/>
    </row>
    <row r="60" spans="1:13" ht="1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8"/>
      <c r="L60" s="28"/>
    </row>
    <row r="61" spans="1:13" ht="42" customHeight="1" x14ac:dyDescent="0.25">
      <c r="A61" s="27"/>
      <c r="B61" s="27"/>
      <c r="C61" s="27"/>
      <c r="D61" s="27"/>
      <c r="E61" s="27"/>
      <c r="F61" s="27"/>
      <c r="G61" s="27"/>
      <c r="H61" s="27"/>
      <c r="I61" s="39" t="s">
        <v>56</v>
      </c>
      <c r="J61" s="32" t="s">
        <v>38</v>
      </c>
      <c r="K61" s="33" t="str">
        <f>IF(K57&gt;100000000,"El monto máximo de $100.000.000 a cofinanciar por Bancóldex se ha superado","El monto máximo a cofinanciar cumple con los términos de referencia")</f>
        <v>El monto máximo a cofinanciar cumple con los términos de referencia</v>
      </c>
      <c r="L61" s="33"/>
    </row>
    <row r="62" spans="1:13" ht="42" customHeight="1" x14ac:dyDescent="0.25">
      <c r="A62" s="27"/>
      <c r="B62" s="27"/>
      <c r="C62" s="27"/>
      <c r="D62" s="27"/>
      <c r="E62" s="27"/>
      <c r="F62" s="27"/>
      <c r="G62" s="27"/>
      <c r="H62" s="27"/>
      <c r="I62" s="39"/>
      <c r="J62" s="32" t="s">
        <v>40</v>
      </c>
      <c r="K62" s="33" t="str">
        <f>IF(K58&gt;0.85,"El porcentaje máximo de 85% a cofinanciar por Bancóldex se ha superado","El porcentaje máximo a cofinanciar cumple con los términos de referencia")</f>
        <v>El porcentaje máximo de 85% a cofinanciar por Bancóldex se ha superado</v>
      </c>
      <c r="L62" s="33"/>
    </row>
    <row r="63" spans="1:13" ht="42" customHeight="1" x14ac:dyDescent="0.25">
      <c r="A63" s="27"/>
      <c r="B63" s="27"/>
      <c r="C63" s="27"/>
      <c r="D63" s="27"/>
      <c r="E63" s="27"/>
      <c r="F63" s="27"/>
      <c r="G63" s="27"/>
      <c r="H63" s="27"/>
      <c r="I63" s="39"/>
      <c r="J63" s="32" t="s">
        <v>41</v>
      </c>
      <c r="K63" s="33" t="str">
        <f>IF(K59&lt;&gt;1,"La suma de Cofinanciación de Bancóldex + Contrapartida de Empresa no da 100%","La Suma de Cofinanciación de Bancóldex + Contrapartida de Empresa da 100%")</f>
        <v>La suma de Cofinanciación de Bancóldex + Contrapartida de Empresa no da 100%</v>
      </c>
      <c r="L63" s="33"/>
    </row>
    <row r="64" spans="1:13" ht="1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8"/>
      <c r="L64" s="28"/>
    </row>
    <row r="65" spans="1:12" ht="42" customHeight="1" x14ac:dyDescent="0.25">
      <c r="A65" s="27"/>
      <c r="B65" s="27"/>
      <c r="C65" s="27"/>
      <c r="D65" s="27"/>
      <c r="E65" s="27"/>
      <c r="F65" s="27"/>
      <c r="G65" s="27"/>
      <c r="H65" s="27"/>
      <c r="I65" s="39" t="s">
        <v>55</v>
      </c>
      <c r="J65" s="31" t="s">
        <v>38</v>
      </c>
      <c r="K65" s="33" t="str">
        <f>IF(K57&gt;100000000,"El monto máximo de $100.000.000 a cofinanciar por Bancóldex se ha superado","El monto máximo a cofinanciar cumple con los términos de referencia")</f>
        <v>El monto máximo a cofinanciar cumple con los términos de referencia</v>
      </c>
      <c r="L65" s="33"/>
    </row>
    <row r="66" spans="1:12" ht="42" customHeight="1" x14ac:dyDescent="0.25">
      <c r="A66" s="27"/>
      <c r="B66" s="27"/>
      <c r="C66" s="27"/>
      <c r="D66" s="27"/>
      <c r="E66" s="27"/>
      <c r="F66" s="27"/>
      <c r="G66" s="27"/>
      <c r="H66" s="27"/>
      <c r="I66" s="39"/>
      <c r="J66" s="31" t="s">
        <v>40</v>
      </c>
      <c r="K66" s="33" t="str">
        <f>IF(K58&gt;0.7,"El porcentaje máximo de 70% a cofinanciar por Bancóldex se ha superado","El porcentaje máximo a cofinanciar cumple con los términos de referencia")</f>
        <v>El porcentaje máximo de 70% a cofinanciar por Bancóldex se ha superado</v>
      </c>
      <c r="L66" s="33"/>
    </row>
    <row r="67" spans="1:12" ht="42" customHeight="1" x14ac:dyDescent="0.25">
      <c r="A67" s="27"/>
      <c r="B67" s="27"/>
      <c r="C67" s="27"/>
      <c r="D67" s="27"/>
      <c r="E67" s="27"/>
      <c r="F67" s="27"/>
      <c r="G67" s="27"/>
      <c r="H67" s="27"/>
      <c r="I67" s="39"/>
      <c r="J67" s="31" t="s">
        <v>41</v>
      </c>
      <c r="K67" s="33" t="str">
        <f>IF(K59&lt;&gt;1,"La suma de Cofinanciación de Bancóldex + Contrapartida de Empresa no da 100%","La Suma de Cofinanciación de Bancóldex + Contrapartida de Empresa da 100%")</f>
        <v>La suma de Cofinanciación de Bancóldex + Contrapartida de Empresa no da 100%</v>
      </c>
      <c r="L67" s="33"/>
    </row>
    <row r="68" spans="1:12" x14ac:dyDescent="0.25">
      <c r="A68" s="27"/>
      <c r="B68" s="27"/>
      <c r="C68" s="27"/>
      <c r="D68" s="27"/>
      <c r="E68" s="27"/>
      <c r="F68" s="27"/>
      <c r="G68" s="27"/>
      <c r="H68" s="27"/>
      <c r="I68" s="60"/>
    </row>
    <row r="69" spans="1:12" x14ac:dyDescent="0.25">
      <c r="A69" s="13" t="s">
        <v>4</v>
      </c>
      <c r="B69" s="13"/>
    </row>
    <row r="71" spans="1:12" ht="48" x14ac:dyDescent="0.25">
      <c r="A71" s="17" t="s">
        <v>3</v>
      </c>
      <c r="B71" s="17" t="s">
        <v>15</v>
      </c>
      <c r="C71" s="17" t="s">
        <v>0</v>
      </c>
      <c r="D71" s="16" t="s">
        <v>49</v>
      </c>
      <c r="E71" s="16" t="s">
        <v>42</v>
      </c>
      <c r="F71" s="16" t="s">
        <v>50</v>
      </c>
      <c r="G71" s="16" t="s">
        <v>8</v>
      </c>
      <c r="H71" s="16" t="s">
        <v>9</v>
      </c>
      <c r="I71" s="16" t="s">
        <v>51</v>
      </c>
      <c r="J71" s="16" t="s">
        <v>19</v>
      </c>
      <c r="K71" s="18" t="s">
        <v>20</v>
      </c>
      <c r="L71" s="18" t="s">
        <v>21</v>
      </c>
    </row>
    <row r="72" spans="1:12" ht="24" x14ac:dyDescent="0.25">
      <c r="A72" s="48" t="s">
        <v>17</v>
      </c>
      <c r="B72" s="23"/>
      <c r="C72" s="4" t="s">
        <v>28</v>
      </c>
      <c r="D72" s="2" t="s">
        <v>5</v>
      </c>
      <c r="E72" s="2">
        <v>2</v>
      </c>
      <c r="F72" s="2" t="s">
        <v>2</v>
      </c>
      <c r="G72" s="2">
        <v>15</v>
      </c>
      <c r="H72" s="3">
        <v>40000</v>
      </c>
      <c r="I72" s="10">
        <f t="shared" ref="I72" si="2">H72*E72*G72</f>
        <v>1200000</v>
      </c>
      <c r="J72" s="10">
        <f>I72*1.19</f>
        <v>1428000</v>
      </c>
      <c r="K72" s="10">
        <f>J72*0.7</f>
        <v>999599.99999999988</v>
      </c>
      <c r="L72" s="10">
        <f>J72*0.3</f>
        <v>428400</v>
      </c>
    </row>
    <row r="73" spans="1:12" ht="24" x14ac:dyDescent="0.25">
      <c r="A73" s="48"/>
      <c r="B73" s="23"/>
      <c r="C73" s="4" t="s">
        <v>29</v>
      </c>
      <c r="D73" s="2" t="s">
        <v>1</v>
      </c>
      <c r="E73" s="2">
        <v>2</v>
      </c>
      <c r="F73" s="2" t="s">
        <v>2</v>
      </c>
      <c r="G73" s="2">
        <v>30</v>
      </c>
      <c r="H73" s="3">
        <v>120000</v>
      </c>
      <c r="I73" s="10">
        <f t="shared" ref="I73" si="3">H73*E73*G73</f>
        <v>7200000</v>
      </c>
      <c r="J73" s="10">
        <f>I73*1.19</f>
        <v>8568000</v>
      </c>
      <c r="K73" s="10">
        <f>I73*0.7</f>
        <v>5040000</v>
      </c>
      <c r="L73" s="10">
        <f>I73*0.3</f>
        <v>2160000</v>
      </c>
    </row>
    <row r="75" spans="1:12" x14ac:dyDescent="0.25">
      <c r="K75" s="14"/>
    </row>
  </sheetData>
  <mergeCells count="27">
    <mergeCell ref="A72:A73"/>
    <mergeCell ref="A32:H32"/>
    <mergeCell ref="A23:A31"/>
    <mergeCell ref="A43:H43"/>
    <mergeCell ref="A35:A42"/>
    <mergeCell ref="A57:H57"/>
    <mergeCell ref="B23:B31"/>
    <mergeCell ref="B35:B42"/>
    <mergeCell ref="A46:A53"/>
    <mergeCell ref="B46:B53"/>
    <mergeCell ref="A54:H54"/>
    <mergeCell ref="A58:J58"/>
    <mergeCell ref="I61:I63"/>
    <mergeCell ref="A20:H20"/>
    <mergeCell ref="A2:M2"/>
    <mergeCell ref="A11:A19"/>
    <mergeCell ref="A4:I6"/>
    <mergeCell ref="B11:B19"/>
    <mergeCell ref="K65:L65"/>
    <mergeCell ref="K66:L66"/>
    <mergeCell ref="A59:J59"/>
    <mergeCell ref="K59:L59"/>
    <mergeCell ref="K67:L67"/>
    <mergeCell ref="I65:I67"/>
    <mergeCell ref="K61:L61"/>
    <mergeCell ref="K62:L62"/>
    <mergeCell ref="K63:L63"/>
  </mergeCells>
  <conditionalFormatting sqref="L60 L64">
    <cfRule type="cellIs" dxfId="25" priority="15" operator="greaterThan">
      <formula>150000000</formula>
    </cfRule>
  </conditionalFormatting>
  <conditionalFormatting sqref="K65:L65">
    <cfRule type="expression" dxfId="24" priority="12">
      <formula>$K$57&lt;=100000000</formula>
    </cfRule>
    <cfRule type="expression" dxfId="23" priority="13">
      <formula>$K$57&gt;100000000</formula>
    </cfRule>
  </conditionalFormatting>
  <conditionalFormatting sqref="K66:L66">
    <cfRule type="expression" dxfId="22" priority="10">
      <formula>$K$58&lt;=0.7</formula>
    </cfRule>
    <cfRule type="expression" dxfId="21" priority="11">
      <formula>$K$58&gt;0.7</formula>
    </cfRule>
  </conditionalFormatting>
  <conditionalFormatting sqref="K67:L67">
    <cfRule type="expression" dxfId="20" priority="7">
      <formula>$K$59=1</formula>
    </cfRule>
    <cfRule type="expression" dxfId="19" priority="8">
      <formula>$K$59&lt;&gt;1</formula>
    </cfRule>
  </conditionalFormatting>
  <conditionalFormatting sqref="K61:L61">
    <cfRule type="expression" dxfId="18" priority="5">
      <formula>$K$57&lt;=100000000</formula>
    </cfRule>
    <cfRule type="expression" dxfId="17" priority="6">
      <formula>$K$57&gt;100000000</formula>
    </cfRule>
  </conditionalFormatting>
  <conditionalFormatting sqref="K62:L62">
    <cfRule type="expression" dxfId="14" priority="3">
      <formula>$K$58&lt;=0.85</formula>
    </cfRule>
    <cfRule type="expression" dxfId="13" priority="4">
      <formula>$K$58&gt;0.85</formula>
    </cfRule>
  </conditionalFormatting>
  <conditionalFormatting sqref="K63:L63">
    <cfRule type="expression" dxfId="16" priority="1">
      <formula>$K$59=1</formula>
    </cfRule>
    <cfRule type="expression" dxfId="15" priority="2">
      <formula>$K$59&lt;&gt;1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rowBreaks count="1" manualBreakCount="1">
    <brk id="3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7"/>
  <sheetViews>
    <sheetView showGridLines="0" zoomScaleNormal="100" zoomScaleSheetLayoutView="100" workbookViewId="0">
      <selection activeCell="N13" sqref="N13"/>
    </sheetView>
  </sheetViews>
  <sheetFormatPr baseColWidth="10" defaultRowHeight="15" x14ac:dyDescent="0.25"/>
  <cols>
    <col min="1" max="1" width="16.5703125" style="1" customWidth="1"/>
    <col min="2" max="2" width="37.28515625" style="5" customWidth="1"/>
    <col min="3" max="28" width="2.5703125" style="1" customWidth="1"/>
    <col min="29" max="16384" width="11.42578125" style="1"/>
  </cols>
  <sheetData>
    <row r="2" spans="1:28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5">
      <c r="A3" s="15"/>
      <c r="B3" s="15"/>
      <c r="C3" s="15"/>
      <c r="D3" s="15"/>
      <c r="E3" s="15"/>
      <c r="F3" s="1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15"/>
      <c r="AB3" s="15"/>
    </row>
    <row r="4" spans="1:28" x14ac:dyDescent="0.25">
      <c r="A4" s="20" t="s">
        <v>16</v>
      </c>
      <c r="B4" s="15"/>
      <c r="C4" s="15"/>
      <c r="D4" s="15"/>
      <c r="E4" s="15"/>
      <c r="F4" s="1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15"/>
      <c r="AB4" s="15"/>
    </row>
    <row r="5" spans="1:28" x14ac:dyDescent="0.25">
      <c r="A5" s="13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x14ac:dyDescent="0.25">
      <c r="A7" s="19" t="s">
        <v>53</v>
      </c>
    </row>
    <row r="8" spans="1:28" x14ac:dyDescent="0.25">
      <c r="C8" s="56" t="s">
        <v>44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s="6" customFormat="1" ht="12" x14ac:dyDescent="0.25">
      <c r="A9" s="8" t="s">
        <v>13</v>
      </c>
      <c r="B9" s="8" t="s">
        <v>12</v>
      </c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</row>
    <row r="10" spans="1:28" x14ac:dyDescent="0.25">
      <c r="A10" s="53" t="s">
        <v>17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54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54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54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54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54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54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54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55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57" t="s">
        <v>18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58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58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58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58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58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58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58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59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53" t="s">
        <v>45</v>
      </c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54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54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54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54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54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54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54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54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55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53" t="s">
        <v>43</v>
      </c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54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54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54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5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5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5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5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54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55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53" t="s">
        <v>46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54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54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54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54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54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54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54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54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55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</sheetData>
  <mergeCells count="7">
    <mergeCell ref="A48:A57"/>
    <mergeCell ref="C8:AB8"/>
    <mergeCell ref="A2:AB2"/>
    <mergeCell ref="A28:A37"/>
    <mergeCell ref="A10:A18"/>
    <mergeCell ref="A19:A27"/>
    <mergeCell ref="A38:A4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&amp;C&amp;10ANEXO 5. Formato resumen propuesta económica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Oferta Económica</vt:lpstr>
      <vt:lpstr>Cronograma</vt:lpstr>
      <vt:lpstr>'Oferta Económica'!Área_de_impresión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Daniel Ruiz Acero</cp:lastModifiedBy>
  <cp:lastPrinted>2017-06-02T15:42:27Z</cp:lastPrinted>
  <dcterms:created xsi:type="dcterms:W3CDTF">2017-06-01T15:01:28Z</dcterms:created>
  <dcterms:modified xsi:type="dcterms:W3CDTF">2018-09-11T20:53:28Z</dcterms:modified>
</cp:coreProperties>
</file>